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95" windowWidth="15000" windowHeight="7050" tabRatio="636"/>
  </bookViews>
  <sheets>
    <sheet name="Стационар" sheetId="25" r:id="rId1"/>
    <sheet name="ВМП" sheetId="26" r:id="rId2"/>
    <sheet name="Свод" sheetId="27" r:id="rId3"/>
  </sheets>
  <definedNames>
    <definedName name="_xlnm.Print_Titles" localSheetId="1">ВМП!$9:$13</definedName>
    <definedName name="_xlnm.Print_Titles" localSheetId="0">Стационар!$9:$13</definedName>
  </definedNames>
  <calcPr calcId="145621"/>
</workbook>
</file>

<file path=xl/calcChain.xml><?xml version="1.0" encoding="utf-8"?>
<calcChain xmlns="http://schemas.openxmlformats.org/spreadsheetml/2006/main">
  <c r="F78" i="25" l="1"/>
  <c r="E78" i="25" s="1"/>
  <c r="G78" i="25"/>
  <c r="F79" i="25"/>
  <c r="E79" i="25" s="1"/>
  <c r="G79" i="25"/>
  <c r="F80" i="25"/>
  <c r="E80" i="25" s="1"/>
  <c r="G80" i="25"/>
  <c r="E81" i="25"/>
  <c r="F81" i="25"/>
  <c r="G81" i="25"/>
  <c r="S78" i="25"/>
  <c r="R78" i="25"/>
  <c r="Q78" i="25" s="1"/>
  <c r="P78" i="25"/>
  <c r="O78" i="25"/>
  <c r="N78" i="25"/>
  <c r="M78" i="25"/>
  <c r="L78" i="25"/>
  <c r="K78" i="25"/>
  <c r="H78" i="25"/>
  <c r="J78" i="25"/>
  <c r="I78" i="25"/>
  <c r="F27" i="27" l="1"/>
  <c r="F23" i="27"/>
  <c r="F12" i="27"/>
  <c r="F11" i="27"/>
  <c r="F10" i="27"/>
  <c r="F9" i="27"/>
  <c r="E32" i="27"/>
  <c r="D32" i="27" s="1"/>
  <c r="E31" i="27"/>
  <c r="E30" i="27"/>
  <c r="D30" i="27" s="1"/>
  <c r="E29" i="27"/>
  <c r="D29" i="27" s="1"/>
  <c r="A29" i="27"/>
  <c r="A30" i="27"/>
  <c r="E28" i="27"/>
  <c r="D28" i="27" s="1"/>
  <c r="E27" i="27"/>
  <c r="D27" i="27" s="1"/>
  <c r="E26" i="27"/>
  <c r="D26" i="27" s="1"/>
  <c r="E25" i="27"/>
  <c r="D25" i="27" s="1"/>
  <c r="E23" i="27"/>
  <c r="D23" i="27" s="1"/>
  <c r="E22" i="27"/>
  <c r="E21" i="27"/>
  <c r="D21" i="27" s="1"/>
  <c r="E20" i="27"/>
  <c r="D20" i="27" s="1"/>
  <c r="E19" i="27"/>
  <c r="D19" i="27" s="1"/>
  <c r="E18" i="27"/>
  <c r="D18" i="27" s="1"/>
  <c r="E17" i="27"/>
  <c r="D17" i="27" s="1"/>
  <c r="E16" i="27"/>
  <c r="E15" i="27"/>
  <c r="D15" i="27" s="1"/>
  <c r="E14" i="27"/>
  <c r="D14" i="27" s="1"/>
  <c r="E13" i="27"/>
  <c r="A10" i="27"/>
  <c r="A11" i="27" s="1"/>
  <c r="A12" i="27" s="1"/>
  <c r="A13" i="27" s="1"/>
  <c r="A14" i="27" s="1"/>
  <c r="A15" i="27" s="1"/>
  <c r="A16" i="27" s="1"/>
  <c r="A17" i="27" s="1"/>
  <c r="E12" i="27"/>
  <c r="E11" i="27"/>
  <c r="E10" i="27"/>
  <c r="E9" i="27"/>
  <c r="S125" i="25"/>
  <c r="R125" i="25"/>
  <c r="P125" i="25"/>
  <c r="O125" i="25"/>
  <c r="M125" i="25"/>
  <c r="M175" i="25" s="1"/>
  <c r="L125" i="25"/>
  <c r="J125" i="25"/>
  <c r="I125" i="25"/>
  <c r="S85" i="25"/>
  <c r="R85" i="25"/>
  <c r="P85" i="25"/>
  <c r="O85" i="25"/>
  <c r="M85" i="25"/>
  <c r="L85" i="25"/>
  <c r="P175" i="25"/>
  <c r="J85" i="25"/>
  <c r="I85" i="25"/>
  <c r="O175" i="25"/>
  <c r="D22" i="27"/>
  <c r="D31" i="27"/>
  <c r="D33" i="27"/>
  <c r="D16" i="27"/>
  <c r="D11" i="27" l="1"/>
  <c r="A18" i="27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31" i="27" s="1"/>
  <c r="A32" i="27" s="1"/>
  <c r="D12" i="27"/>
  <c r="D13" i="27"/>
  <c r="D10" i="27"/>
  <c r="F34" i="27"/>
  <c r="D9" i="27"/>
  <c r="N175" i="25"/>
  <c r="S91" i="25" l="1"/>
  <c r="R91" i="25"/>
  <c r="P91" i="25"/>
  <c r="O91" i="25"/>
  <c r="M91" i="25"/>
  <c r="L91" i="25"/>
  <c r="J91" i="25"/>
  <c r="I91" i="25"/>
  <c r="Q97" i="25"/>
  <c r="N97" i="25"/>
  <c r="K97" i="25"/>
  <c r="H97" i="25"/>
  <c r="G97" i="25"/>
  <c r="F97" i="25"/>
  <c r="E97" i="25" s="1"/>
  <c r="Q96" i="25"/>
  <c r="N96" i="25"/>
  <c r="K96" i="25"/>
  <c r="H96" i="25"/>
  <c r="G96" i="25"/>
  <c r="F96" i="25"/>
  <c r="Q95" i="25"/>
  <c r="N95" i="25"/>
  <c r="K95" i="25"/>
  <c r="H95" i="25"/>
  <c r="G95" i="25"/>
  <c r="F95" i="25"/>
  <c r="Q94" i="25"/>
  <c r="N94" i="25"/>
  <c r="K94" i="25"/>
  <c r="H94" i="25"/>
  <c r="G94" i="25"/>
  <c r="F94" i="25"/>
  <c r="Q93" i="25"/>
  <c r="N93" i="25"/>
  <c r="K93" i="25"/>
  <c r="H93" i="25"/>
  <c r="G93" i="25"/>
  <c r="F93" i="25"/>
  <c r="E93" i="25" s="1"/>
  <c r="Q92" i="25"/>
  <c r="N92" i="25"/>
  <c r="K92" i="25"/>
  <c r="H92" i="25"/>
  <c r="G92" i="25"/>
  <c r="F92" i="25"/>
  <c r="E96" i="25" l="1"/>
  <c r="E95" i="25"/>
  <c r="E92" i="25"/>
  <c r="E94" i="25"/>
  <c r="Q141" i="25" l="1"/>
  <c r="N141" i="25"/>
  <c r="K141" i="25"/>
  <c r="H141" i="25"/>
  <c r="G141" i="25"/>
  <c r="F141" i="25"/>
  <c r="Q140" i="25"/>
  <c r="N140" i="25"/>
  <c r="K140" i="25"/>
  <c r="H140" i="25"/>
  <c r="G140" i="25"/>
  <c r="F140" i="25"/>
  <c r="Q139" i="25"/>
  <c r="N139" i="25"/>
  <c r="K139" i="25"/>
  <c r="H139" i="25"/>
  <c r="G139" i="25"/>
  <c r="F139" i="25"/>
  <c r="Q138" i="25"/>
  <c r="N138" i="25"/>
  <c r="K138" i="25"/>
  <c r="H138" i="25"/>
  <c r="G138" i="25"/>
  <c r="F138" i="25"/>
  <c r="Q137" i="25"/>
  <c r="N137" i="25"/>
  <c r="K137" i="25"/>
  <c r="H137" i="25"/>
  <c r="G137" i="25"/>
  <c r="F137" i="25"/>
  <c r="Q136" i="25"/>
  <c r="N136" i="25"/>
  <c r="K136" i="25"/>
  <c r="H136" i="25"/>
  <c r="G136" i="25"/>
  <c r="F136" i="25"/>
  <c r="Q135" i="25"/>
  <c r="N135" i="25"/>
  <c r="K135" i="25"/>
  <c r="H135" i="25"/>
  <c r="G135" i="25"/>
  <c r="F135" i="25"/>
  <c r="Q134" i="25"/>
  <c r="N134" i="25"/>
  <c r="K134" i="25"/>
  <c r="H134" i="25"/>
  <c r="G134" i="25"/>
  <c r="F134" i="25"/>
  <c r="Q133" i="25"/>
  <c r="N133" i="25"/>
  <c r="K133" i="25"/>
  <c r="H133" i="25"/>
  <c r="G133" i="25"/>
  <c r="F133" i="25"/>
  <c r="Q132" i="25"/>
  <c r="N132" i="25"/>
  <c r="K132" i="25"/>
  <c r="H132" i="25"/>
  <c r="G132" i="25"/>
  <c r="F132" i="25"/>
  <c r="Q131" i="25"/>
  <c r="N131" i="25"/>
  <c r="K131" i="25"/>
  <c r="H131" i="25"/>
  <c r="G131" i="25"/>
  <c r="F131" i="25"/>
  <c r="Q130" i="25"/>
  <c r="N130" i="25"/>
  <c r="K130" i="25"/>
  <c r="H130" i="25"/>
  <c r="G130" i="25"/>
  <c r="F130" i="25"/>
  <c r="Q129" i="25"/>
  <c r="N129" i="25"/>
  <c r="K129" i="25"/>
  <c r="H129" i="25"/>
  <c r="G129" i="25"/>
  <c r="F129" i="25"/>
  <c r="Q128" i="25"/>
  <c r="N128" i="25"/>
  <c r="K128" i="25"/>
  <c r="H128" i="25"/>
  <c r="G128" i="25"/>
  <c r="F128" i="25"/>
  <c r="S127" i="25"/>
  <c r="R127" i="25"/>
  <c r="P127" i="25"/>
  <c r="O127" i="25"/>
  <c r="M127" i="25"/>
  <c r="L127" i="25"/>
  <c r="J127" i="25"/>
  <c r="I127" i="25"/>
  <c r="F127" i="25" l="1"/>
  <c r="E130" i="25"/>
  <c r="E138" i="25"/>
  <c r="K127" i="25"/>
  <c r="Q127" i="25"/>
  <c r="E137" i="25"/>
  <c r="E141" i="25"/>
  <c r="E129" i="25"/>
  <c r="E133" i="25"/>
  <c r="E135" i="25"/>
  <c r="N127" i="25"/>
  <c r="E128" i="25"/>
  <c r="E134" i="25"/>
  <c r="E136" i="25"/>
  <c r="H127" i="25"/>
  <c r="E132" i="25"/>
  <c r="E140" i="25"/>
  <c r="E131" i="25"/>
  <c r="E139" i="25"/>
  <c r="G127" i="25"/>
  <c r="E127" i="25" l="1"/>
  <c r="F74" i="26"/>
  <c r="E74" i="26" s="1"/>
  <c r="G74" i="26"/>
  <c r="S74" i="26"/>
  <c r="R74" i="26"/>
  <c r="Q74" i="26" s="1"/>
  <c r="P74" i="26"/>
  <c r="O74" i="26"/>
  <c r="N74" i="26" s="1"/>
  <c r="M74" i="26"/>
  <c r="L74" i="26"/>
  <c r="K74" i="26"/>
  <c r="H74" i="26"/>
  <c r="J74" i="26"/>
  <c r="I74" i="26"/>
  <c r="Q116" i="25" l="1"/>
  <c r="N116" i="25"/>
  <c r="K116" i="25"/>
  <c r="H116" i="25"/>
  <c r="G116" i="25"/>
  <c r="F116" i="25"/>
  <c r="Q115" i="25"/>
  <c r="N115" i="25"/>
  <c r="K115" i="25"/>
  <c r="H115" i="25"/>
  <c r="G115" i="25"/>
  <c r="F115" i="25"/>
  <c r="Q114" i="25"/>
  <c r="N114" i="25"/>
  <c r="K114" i="25"/>
  <c r="H114" i="25"/>
  <c r="G114" i="25"/>
  <c r="F114" i="25"/>
  <c r="Q113" i="25"/>
  <c r="N113" i="25"/>
  <c r="K113" i="25"/>
  <c r="H113" i="25"/>
  <c r="G113" i="25"/>
  <c r="F113" i="25"/>
  <c r="Q112" i="25"/>
  <c r="N112" i="25"/>
  <c r="K112" i="25"/>
  <c r="H112" i="25"/>
  <c r="G112" i="25"/>
  <c r="F112" i="25"/>
  <c r="Q111" i="25"/>
  <c r="N111" i="25"/>
  <c r="K111" i="25"/>
  <c r="H111" i="25"/>
  <c r="G111" i="25"/>
  <c r="F111" i="25"/>
  <c r="S110" i="25"/>
  <c r="R110" i="25"/>
  <c r="P110" i="25"/>
  <c r="O110" i="25"/>
  <c r="M110" i="25"/>
  <c r="L110" i="25"/>
  <c r="J110" i="25"/>
  <c r="I110" i="25"/>
  <c r="E111" i="25" l="1"/>
  <c r="E115" i="25"/>
  <c r="K110" i="25"/>
  <c r="Q110" i="25"/>
  <c r="E112" i="25"/>
  <c r="E116" i="25"/>
  <c r="F110" i="25"/>
  <c r="E114" i="25"/>
  <c r="G110" i="25"/>
  <c r="N110" i="25"/>
  <c r="H110" i="25"/>
  <c r="E113" i="25"/>
  <c r="E110" i="25" l="1"/>
  <c r="Q57" i="26"/>
  <c r="N57" i="26"/>
  <c r="K57" i="26"/>
  <c r="H57" i="26"/>
  <c r="G57" i="26"/>
  <c r="F57" i="26"/>
  <c r="Q56" i="26"/>
  <c r="N56" i="26"/>
  <c r="K56" i="26"/>
  <c r="H56" i="26"/>
  <c r="G56" i="26"/>
  <c r="F56" i="26"/>
  <c r="S55" i="26"/>
  <c r="R55" i="26"/>
  <c r="P55" i="26"/>
  <c r="O55" i="26"/>
  <c r="M55" i="26"/>
  <c r="L55" i="26"/>
  <c r="J55" i="26"/>
  <c r="I55" i="26"/>
  <c r="Q62" i="25"/>
  <c r="N62" i="25"/>
  <c r="K62" i="25"/>
  <c r="H62" i="25"/>
  <c r="G62" i="25"/>
  <c r="F62" i="25"/>
  <c r="Q61" i="25"/>
  <c r="N61" i="25"/>
  <c r="K61" i="25"/>
  <c r="H61" i="25"/>
  <c r="G61" i="25"/>
  <c r="F61" i="25"/>
  <c r="Q60" i="25"/>
  <c r="N60" i="25"/>
  <c r="K60" i="25"/>
  <c r="H60" i="25"/>
  <c r="G60" i="25"/>
  <c r="F60" i="25"/>
  <c r="Q59" i="25"/>
  <c r="N59" i="25"/>
  <c r="K59" i="25"/>
  <c r="H59" i="25"/>
  <c r="G59" i="25"/>
  <c r="F59" i="25"/>
  <c r="Q58" i="25"/>
  <c r="N58" i="25"/>
  <c r="K58" i="25"/>
  <c r="H58" i="25"/>
  <c r="G58" i="25"/>
  <c r="F58" i="25"/>
  <c r="Q57" i="25"/>
  <c r="N57" i="25"/>
  <c r="K57" i="25"/>
  <c r="H57" i="25"/>
  <c r="G57" i="25"/>
  <c r="F57" i="25"/>
  <c r="Q56" i="25"/>
  <c r="N56" i="25"/>
  <c r="K56" i="25"/>
  <c r="H56" i="25"/>
  <c r="G56" i="25"/>
  <c r="F56" i="25"/>
  <c r="Q55" i="25"/>
  <c r="N55" i="25"/>
  <c r="K55" i="25"/>
  <c r="H55" i="25"/>
  <c r="G55" i="25"/>
  <c r="F55" i="25"/>
  <c r="Q54" i="25"/>
  <c r="N54" i="25"/>
  <c r="K54" i="25"/>
  <c r="H54" i="25"/>
  <c r="G54" i="25"/>
  <c r="F54" i="25"/>
  <c r="Q53" i="25"/>
  <c r="N53" i="25"/>
  <c r="K53" i="25"/>
  <c r="H53" i="25"/>
  <c r="G53" i="25"/>
  <c r="F53" i="25"/>
  <c r="Q52" i="25"/>
  <c r="N52" i="25"/>
  <c r="K52" i="25"/>
  <c r="H52" i="25"/>
  <c r="G52" i="25"/>
  <c r="F52" i="25"/>
  <c r="S51" i="25"/>
  <c r="R51" i="25"/>
  <c r="P51" i="25"/>
  <c r="O51" i="25"/>
  <c r="M51" i="25"/>
  <c r="L51" i="25"/>
  <c r="J51" i="25"/>
  <c r="I51" i="25"/>
  <c r="K55" i="26" l="1"/>
  <c r="E57" i="26"/>
  <c r="E56" i="26"/>
  <c r="H51" i="25"/>
  <c r="E54" i="25"/>
  <c r="E62" i="25"/>
  <c r="E53" i="25"/>
  <c r="E61" i="25"/>
  <c r="G51" i="25"/>
  <c r="E52" i="25"/>
  <c r="E56" i="25"/>
  <c r="E60" i="25"/>
  <c r="N51" i="25"/>
  <c r="E57" i="25"/>
  <c r="K51" i="25"/>
  <c r="E58" i="25"/>
  <c r="F55" i="26"/>
  <c r="Q55" i="26"/>
  <c r="H55" i="26"/>
  <c r="G55" i="26"/>
  <c r="N55" i="26"/>
  <c r="F51" i="25"/>
  <c r="Q51" i="25"/>
  <c r="E59" i="25"/>
  <c r="E55" i="25"/>
  <c r="E51" i="25" l="1"/>
  <c r="E55" i="26"/>
  <c r="Q109" i="25" l="1"/>
  <c r="N109" i="25"/>
  <c r="K109" i="25"/>
  <c r="H109" i="25"/>
  <c r="G109" i="25"/>
  <c r="F109" i="25"/>
  <c r="Q108" i="25"/>
  <c r="N108" i="25"/>
  <c r="K108" i="25"/>
  <c r="H108" i="25"/>
  <c r="G108" i="25"/>
  <c r="F108" i="25"/>
  <c r="Q107" i="25"/>
  <c r="N107" i="25"/>
  <c r="K107" i="25"/>
  <c r="H107" i="25"/>
  <c r="G107" i="25"/>
  <c r="F107" i="25"/>
  <c r="Q106" i="25"/>
  <c r="N106" i="25"/>
  <c r="K106" i="25"/>
  <c r="H106" i="25"/>
  <c r="G106" i="25"/>
  <c r="F106" i="25"/>
  <c r="Q105" i="25"/>
  <c r="N105" i="25"/>
  <c r="K105" i="25"/>
  <c r="H105" i="25"/>
  <c r="G105" i="25"/>
  <c r="F105" i="25"/>
  <c r="Q104" i="25"/>
  <c r="N104" i="25"/>
  <c r="K104" i="25"/>
  <c r="H104" i="25"/>
  <c r="G104" i="25"/>
  <c r="F104" i="25"/>
  <c r="S103" i="25"/>
  <c r="R103" i="25"/>
  <c r="P103" i="25"/>
  <c r="O103" i="25"/>
  <c r="M103" i="25"/>
  <c r="L103" i="25"/>
  <c r="J103" i="25"/>
  <c r="I103" i="25"/>
  <c r="E107" i="25" l="1"/>
  <c r="E109" i="25"/>
  <c r="E106" i="25"/>
  <c r="E108" i="25"/>
  <c r="Q103" i="25"/>
  <c r="H103" i="25"/>
  <c r="N103" i="25"/>
  <c r="K103" i="25"/>
  <c r="G103" i="25"/>
  <c r="E105" i="25"/>
  <c r="E104" i="25"/>
  <c r="F103" i="25"/>
  <c r="E103" i="25" l="1"/>
  <c r="Q152" i="25" l="1"/>
  <c r="N152" i="25"/>
  <c r="K152" i="25"/>
  <c r="H152" i="25"/>
  <c r="G152" i="25"/>
  <c r="F152" i="25"/>
  <c r="Q151" i="25"/>
  <c r="N151" i="25"/>
  <c r="K151" i="25"/>
  <c r="H151" i="25"/>
  <c r="G151" i="25"/>
  <c r="F151" i="25"/>
  <c r="Q150" i="25"/>
  <c r="N150" i="25"/>
  <c r="K150" i="25"/>
  <c r="H150" i="25"/>
  <c r="G150" i="25"/>
  <c r="F150" i="25"/>
  <c r="Q149" i="25"/>
  <c r="N149" i="25"/>
  <c r="K149" i="25"/>
  <c r="H149" i="25"/>
  <c r="G149" i="25"/>
  <c r="F149" i="25"/>
  <c r="Q148" i="25"/>
  <c r="N148" i="25"/>
  <c r="K148" i="25"/>
  <c r="H148" i="25"/>
  <c r="G148" i="25"/>
  <c r="F148" i="25"/>
  <c r="Q147" i="25"/>
  <c r="N147" i="25"/>
  <c r="K147" i="25"/>
  <c r="H147" i="25"/>
  <c r="G147" i="25"/>
  <c r="F147" i="25"/>
  <c r="Q146" i="25"/>
  <c r="N146" i="25"/>
  <c r="K146" i="25"/>
  <c r="H146" i="25"/>
  <c r="G146" i="25"/>
  <c r="F146" i="25"/>
  <c r="Q145" i="25"/>
  <c r="N145" i="25"/>
  <c r="K145" i="25"/>
  <c r="H145" i="25"/>
  <c r="G145" i="25"/>
  <c r="F145" i="25"/>
  <c r="Q144" i="25"/>
  <c r="N144" i="25"/>
  <c r="K144" i="25"/>
  <c r="H144" i="25"/>
  <c r="G144" i="25"/>
  <c r="F144" i="25"/>
  <c r="Q143" i="25"/>
  <c r="N143" i="25"/>
  <c r="K143" i="25"/>
  <c r="H143" i="25"/>
  <c r="G143" i="25"/>
  <c r="F143" i="25"/>
  <c r="S142" i="25"/>
  <c r="R142" i="25"/>
  <c r="P142" i="25"/>
  <c r="O142" i="25"/>
  <c r="M142" i="25"/>
  <c r="L142" i="25"/>
  <c r="J142" i="25"/>
  <c r="I142" i="25"/>
  <c r="H142" i="25" l="1"/>
  <c r="E151" i="25"/>
  <c r="E147" i="25"/>
  <c r="E143" i="25"/>
  <c r="E145" i="25"/>
  <c r="K142" i="25"/>
  <c r="Q142" i="25"/>
  <c r="E144" i="25"/>
  <c r="E146" i="25"/>
  <c r="E148" i="25"/>
  <c r="E150" i="25"/>
  <c r="E149" i="25"/>
  <c r="F142" i="25"/>
  <c r="G142" i="25"/>
  <c r="N142" i="25"/>
  <c r="E152" i="25"/>
  <c r="E142" i="25" l="1"/>
  <c r="Q102" i="25" l="1"/>
  <c r="N102" i="25"/>
  <c r="K102" i="25"/>
  <c r="H102" i="25"/>
  <c r="G102" i="25"/>
  <c r="F102" i="25"/>
  <c r="Q101" i="25"/>
  <c r="N101" i="25"/>
  <c r="K101" i="25"/>
  <c r="H101" i="25"/>
  <c r="G101" i="25"/>
  <c r="F101" i="25"/>
  <c r="Q100" i="25"/>
  <c r="N100" i="25"/>
  <c r="K100" i="25"/>
  <c r="H100" i="25"/>
  <c r="G100" i="25"/>
  <c r="F100" i="25"/>
  <c r="Q99" i="25"/>
  <c r="N99" i="25"/>
  <c r="K99" i="25"/>
  <c r="H99" i="25"/>
  <c r="G99" i="25"/>
  <c r="F99" i="25"/>
  <c r="S98" i="25"/>
  <c r="R98" i="25"/>
  <c r="P98" i="25"/>
  <c r="O98" i="25"/>
  <c r="M98" i="25"/>
  <c r="L98" i="25"/>
  <c r="J98" i="25"/>
  <c r="I98" i="25"/>
  <c r="E99" i="25" l="1"/>
  <c r="N98" i="25"/>
  <c r="K98" i="25"/>
  <c r="H98" i="25"/>
  <c r="E101" i="25"/>
  <c r="E100" i="25"/>
  <c r="G98" i="25"/>
  <c r="E102" i="25"/>
  <c r="F98" i="25"/>
  <c r="Q98" i="25"/>
  <c r="E98" i="25" l="1"/>
  <c r="Q73" i="26" l="1"/>
  <c r="N73" i="26"/>
  <c r="K73" i="26"/>
  <c r="H73" i="26"/>
  <c r="G73" i="26"/>
  <c r="F73" i="26"/>
  <c r="Q72" i="26"/>
  <c r="N72" i="26"/>
  <c r="K72" i="26"/>
  <c r="H72" i="26"/>
  <c r="G72" i="26"/>
  <c r="F72" i="26"/>
  <c r="Q71" i="26"/>
  <c r="N71" i="26"/>
  <c r="K71" i="26"/>
  <c r="H71" i="26"/>
  <c r="G71" i="26"/>
  <c r="F71" i="26"/>
  <c r="Q70" i="26"/>
  <c r="N70" i="26"/>
  <c r="K70" i="26"/>
  <c r="H70" i="26"/>
  <c r="G70" i="26"/>
  <c r="F70" i="26"/>
  <c r="Q69" i="26"/>
  <c r="N69" i="26"/>
  <c r="K69" i="26"/>
  <c r="H69" i="26"/>
  <c r="G69" i="26"/>
  <c r="F69" i="26"/>
  <c r="Q68" i="26"/>
  <c r="N68" i="26"/>
  <c r="K68" i="26"/>
  <c r="H68" i="26"/>
  <c r="G68" i="26"/>
  <c r="F68" i="26"/>
  <c r="Q67" i="26"/>
  <c r="N67" i="26"/>
  <c r="K67" i="26"/>
  <c r="H67" i="26"/>
  <c r="G67" i="26"/>
  <c r="F67" i="26"/>
  <c r="Q66" i="26"/>
  <c r="N66" i="26"/>
  <c r="K66" i="26"/>
  <c r="H66" i="26"/>
  <c r="G66" i="26"/>
  <c r="F66" i="26"/>
  <c r="S65" i="26"/>
  <c r="R65" i="26"/>
  <c r="P65" i="26"/>
  <c r="O65" i="26"/>
  <c r="M65" i="26"/>
  <c r="L65" i="26"/>
  <c r="J65" i="26"/>
  <c r="I65" i="26"/>
  <c r="E67" i="26" l="1"/>
  <c r="E66" i="26"/>
  <c r="E71" i="26"/>
  <c r="E73" i="26"/>
  <c r="K65" i="26"/>
  <c r="Q65" i="26"/>
  <c r="F65" i="26"/>
  <c r="N65" i="26"/>
  <c r="G65" i="26"/>
  <c r="E70" i="26"/>
  <c r="E72" i="26"/>
  <c r="E69" i="26"/>
  <c r="H65" i="26"/>
  <c r="E68" i="26"/>
  <c r="E65" i="26" l="1"/>
  <c r="Q174" i="25" l="1"/>
  <c r="N174" i="25"/>
  <c r="K174" i="25"/>
  <c r="H174" i="25"/>
  <c r="G174" i="25"/>
  <c r="F174" i="25"/>
  <c r="Q173" i="25"/>
  <c r="N173" i="25"/>
  <c r="K173" i="25"/>
  <c r="H173" i="25"/>
  <c r="G173" i="25"/>
  <c r="F173" i="25"/>
  <c r="S172" i="25"/>
  <c r="R172" i="25"/>
  <c r="P172" i="25"/>
  <c r="O172" i="25"/>
  <c r="M172" i="25"/>
  <c r="L172" i="25"/>
  <c r="J172" i="25"/>
  <c r="I172" i="25"/>
  <c r="N172" i="25" l="1"/>
  <c r="K172" i="25"/>
  <c r="Q172" i="25"/>
  <c r="E173" i="25"/>
  <c r="E174" i="25"/>
  <c r="F172" i="25"/>
  <c r="H172" i="25"/>
  <c r="G172" i="25"/>
  <c r="E172" i="25" l="1"/>
  <c r="Q90" i="25" l="1"/>
  <c r="N90" i="25"/>
  <c r="K90" i="25"/>
  <c r="H90" i="25"/>
  <c r="G90" i="25"/>
  <c r="F90" i="25"/>
  <c r="S89" i="25"/>
  <c r="R89" i="25"/>
  <c r="P89" i="25"/>
  <c r="O89" i="25"/>
  <c r="M89" i="25"/>
  <c r="L89" i="25"/>
  <c r="J89" i="25"/>
  <c r="I89" i="25"/>
  <c r="N89" i="25" l="1"/>
  <c r="K89" i="25"/>
  <c r="F89" i="25"/>
  <c r="H89" i="25"/>
  <c r="Q89" i="25"/>
  <c r="E90" i="25"/>
  <c r="G89" i="25"/>
  <c r="E89" i="25" l="1"/>
  <c r="S63" i="25"/>
  <c r="R63" i="25"/>
  <c r="P63" i="25"/>
  <c r="O63" i="25"/>
  <c r="M63" i="25"/>
  <c r="L63" i="25"/>
  <c r="J63" i="25"/>
  <c r="I63" i="25"/>
  <c r="Q59" i="26"/>
  <c r="N59" i="26"/>
  <c r="K59" i="26"/>
  <c r="H59" i="26"/>
  <c r="G59" i="26"/>
  <c r="F59" i="26"/>
  <c r="S58" i="26"/>
  <c r="R58" i="26"/>
  <c r="P58" i="26"/>
  <c r="O58" i="26"/>
  <c r="M58" i="26"/>
  <c r="L58" i="26"/>
  <c r="J58" i="26"/>
  <c r="I58" i="26"/>
  <c r="Q66" i="25"/>
  <c r="N66" i="25"/>
  <c r="K66" i="25"/>
  <c r="H66" i="25"/>
  <c r="G66" i="25"/>
  <c r="F66" i="25"/>
  <c r="Q65" i="25"/>
  <c r="N65" i="25"/>
  <c r="K65" i="25"/>
  <c r="H65" i="25"/>
  <c r="G65" i="25"/>
  <c r="F65" i="25"/>
  <c r="Q64" i="25"/>
  <c r="N64" i="25"/>
  <c r="K64" i="25"/>
  <c r="H64" i="25"/>
  <c r="G64" i="25"/>
  <c r="F64" i="25"/>
  <c r="E64" i="25" l="1"/>
  <c r="N63" i="25"/>
  <c r="N58" i="26"/>
  <c r="E59" i="26"/>
  <c r="K58" i="26"/>
  <c r="F58" i="26"/>
  <c r="G58" i="26"/>
  <c r="Q58" i="26"/>
  <c r="H58" i="26"/>
  <c r="E66" i="25"/>
  <c r="E65" i="25"/>
  <c r="K63" i="25"/>
  <c r="Q63" i="25"/>
  <c r="E58" i="26" l="1"/>
  <c r="Q64" i="26" l="1"/>
  <c r="N64" i="26"/>
  <c r="K64" i="26"/>
  <c r="H64" i="26"/>
  <c r="G64" i="26"/>
  <c r="F64" i="26"/>
  <c r="Q63" i="26"/>
  <c r="N63" i="26"/>
  <c r="K63" i="26"/>
  <c r="H63" i="26"/>
  <c r="G63" i="26"/>
  <c r="F63" i="26"/>
  <c r="Q62" i="26"/>
  <c r="N62" i="26"/>
  <c r="K62" i="26"/>
  <c r="H62" i="26"/>
  <c r="G62" i="26"/>
  <c r="F62" i="26"/>
  <c r="Q61" i="26"/>
  <c r="N61" i="26"/>
  <c r="K61" i="26"/>
  <c r="H61" i="26"/>
  <c r="G61" i="26"/>
  <c r="F61" i="26"/>
  <c r="S60" i="26"/>
  <c r="R60" i="26"/>
  <c r="P60" i="26"/>
  <c r="O60" i="26"/>
  <c r="M60" i="26"/>
  <c r="L60" i="26"/>
  <c r="J60" i="26"/>
  <c r="I60" i="26"/>
  <c r="Q119" i="25"/>
  <c r="N119" i="25"/>
  <c r="K119" i="25"/>
  <c r="H119" i="25"/>
  <c r="G119" i="25"/>
  <c r="F119" i="25"/>
  <c r="Q118" i="25"/>
  <c r="N118" i="25"/>
  <c r="K118" i="25"/>
  <c r="H118" i="25"/>
  <c r="G118" i="25"/>
  <c r="F118" i="25"/>
  <c r="S117" i="25"/>
  <c r="R117" i="25"/>
  <c r="P117" i="25"/>
  <c r="O117" i="25"/>
  <c r="M117" i="25"/>
  <c r="L117" i="25"/>
  <c r="J117" i="25"/>
  <c r="I117" i="25"/>
  <c r="Q117" i="25" l="1"/>
  <c r="N117" i="25"/>
  <c r="E119" i="25"/>
  <c r="G60" i="26"/>
  <c r="F60" i="26"/>
  <c r="N60" i="26"/>
  <c r="K60" i="26"/>
  <c r="Q60" i="26"/>
  <c r="E62" i="26"/>
  <c r="E64" i="26"/>
  <c r="E63" i="26"/>
  <c r="H60" i="26"/>
  <c r="E61" i="26"/>
  <c r="H117" i="25"/>
  <c r="G117" i="25"/>
  <c r="K117" i="25"/>
  <c r="E118" i="25"/>
  <c r="F117" i="25"/>
  <c r="E60" i="26" l="1"/>
  <c r="E117" i="25"/>
  <c r="Q54" i="26" l="1"/>
  <c r="N54" i="26"/>
  <c r="K54" i="26"/>
  <c r="H54" i="26"/>
  <c r="G54" i="26"/>
  <c r="F54" i="26"/>
  <c r="Q53" i="26"/>
  <c r="N53" i="26"/>
  <c r="K53" i="26"/>
  <c r="H53" i="26"/>
  <c r="G53" i="26"/>
  <c r="F53" i="26"/>
  <c r="Q52" i="26"/>
  <c r="N52" i="26"/>
  <c r="K52" i="26"/>
  <c r="H52" i="26"/>
  <c r="G52" i="26"/>
  <c r="F52" i="26"/>
  <c r="Q51" i="26"/>
  <c r="N51" i="26"/>
  <c r="K51" i="26"/>
  <c r="H51" i="26"/>
  <c r="G51" i="26"/>
  <c r="F51" i="26"/>
  <c r="E51" i="26" s="1"/>
  <c r="Q50" i="26"/>
  <c r="N50" i="26"/>
  <c r="K50" i="26"/>
  <c r="H50" i="26"/>
  <c r="G50" i="26"/>
  <c r="F50" i="26"/>
  <c r="Q49" i="26"/>
  <c r="N49" i="26"/>
  <c r="K49" i="26"/>
  <c r="H49" i="26"/>
  <c r="G49" i="26"/>
  <c r="F49" i="26"/>
  <c r="Q48" i="26"/>
  <c r="N48" i="26"/>
  <c r="K48" i="26"/>
  <c r="H48" i="26"/>
  <c r="G48" i="26"/>
  <c r="F48" i="26"/>
  <c r="S47" i="26"/>
  <c r="R47" i="26"/>
  <c r="P47" i="26"/>
  <c r="O47" i="26"/>
  <c r="M47" i="26"/>
  <c r="L47" i="26"/>
  <c r="J47" i="26"/>
  <c r="I47" i="26"/>
  <c r="Q50" i="25"/>
  <c r="N50" i="25"/>
  <c r="K50" i="25"/>
  <c r="H50" i="25"/>
  <c r="G50" i="25"/>
  <c r="F50" i="25"/>
  <c r="Q49" i="25"/>
  <c r="N49" i="25"/>
  <c r="K49" i="25"/>
  <c r="H49" i="25"/>
  <c r="G49" i="25"/>
  <c r="F49" i="25"/>
  <c r="Q48" i="25"/>
  <c r="N48" i="25"/>
  <c r="K48" i="25"/>
  <c r="H48" i="25"/>
  <c r="G48" i="25"/>
  <c r="F48" i="25"/>
  <c r="Q47" i="25"/>
  <c r="N47" i="25"/>
  <c r="K47" i="25"/>
  <c r="H47" i="25"/>
  <c r="G47" i="25"/>
  <c r="F47" i="25"/>
  <c r="Q46" i="25"/>
  <c r="N46" i="25"/>
  <c r="K46" i="25"/>
  <c r="H46" i="25"/>
  <c r="G46" i="25"/>
  <c r="F46" i="25"/>
  <c r="Q45" i="25"/>
  <c r="N45" i="25"/>
  <c r="K45" i="25"/>
  <c r="H45" i="25"/>
  <c r="G45" i="25"/>
  <c r="F45" i="25"/>
  <c r="Q44" i="25"/>
  <c r="N44" i="25"/>
  <c r="K44" i="25"/>
  <c r="H44" i="25"/>
  <c r="G44" i="25"/>
  <c r="F44" i="25"/>
  <c r="Q43" i="25"/>
  <c r="N43" i="25"/>
  <c r="K43" i="25"/>
  <c r="H43" i="25"/>
  <c r="G43" i="25"/>
  <c r="F43" i="25"/>
  <c r="Q42" i="25"/>
  <c r="N42" i="25"/>
  <c r="K42" i="25"/>
  <c r="H42" i="25"/>
  <c r="G42" i="25"/>
  <c r="F42" i="25"/>
  <c r="Q41" i="25"/>
  <c r="N41" i="25"/>
  <c r="K41" i="25"/>
  <c r="H41" i="25"/>
  <c r="G41" i="25"/>
  <c r="F41" i="25"/>
  <c r="Q40" i="25"/>
  <c r="N40" i="25"/>
  <c r="K40" i="25"/>
  <c r="H40" i="25"/>
  <c r="G40" i="25"/>
  <c r="F40" i="25"/>
  <c r="Q39" i="25"/>
  <c r="N39" i="25"/>
  <c r="K39" i="25"/>
  <c r="H39" i="25"/>
  <c r="G39" i="25"/>
  <c r="F39" i="25"/>
  <c r="Q38" i="25"/>
  <c r="N38" i="25"/>
  <c r="K38" i="25"/>
  <c r="H38" i="25"/>
  <c r="G38" i="25"/>
  <c r="F38" i="25"/>
  <c r="Q37" i="25"/>
  <c r="N37" i="25"/>
  <c r="K37" i="25"/>
  <c r="H37" i="25"/>
  <c r="G37" i="25"/>
  <c r="F37" i="25"/>
  <c r="S36" i="25"/>
  <c r="R36" i="25"/>
  <c r="P36" i="25"/>
  <c r="O36" i="25"/>
  <c r="M36" i="25"/>
  <c r="L36" i="25"/>
  <c r="J36" i="25"/>
  <c r="I36" i="25"/>
  <c r="E42" i="25" l="1"/>
  <c r="E50" i="25"/>
  <c r="H47" i="26"/>
  <c r="G47" i="26"/>
  <c r="N47" i="26"/>
  <c r="H36" i="25"/>
  <c r="E37" i="25"/>
  <c r="E39" i="25"/>
  <c r="E41" i="25"/>
  <c r="E49" i="25"/>
  <c r="E38" i="25"/>
  <c r="K36" i="25"/>
  <c r="E40" i="25"/>
  <c r="G36" i="25"/>
  <c r="E45" i="25"/>
  <c r="E47" i="25"/>
  <c r="E46" i="25"/>
  <c r="E48" i="25"/>
  <c r="E48" i="26"/>
  <c r="E54" i="26"/>
  <c r="Q47" i="26"/>
  <c r="E49" i="26"/>
  <c r="F47" i="26"/>
  <c r="E53" i="26"/>
  <c r="K47" i="26"/>
  <c r="E50" i="26"/>
  <c r="E52" i="26"/>
  <c r="F36" i="25"/>
  <c r="Q36" i="25"/>
  <c r="E44" i="25"/>
  <c r="N36" i="25"/>
  <c r="E43" i="25"/>
  <c r="E47" i="26" l="1"/>
  <c r="E36" i="25"/>
  <c r="Q159" i="25" l="1"/>
  <c r="N159" i="25"/>
  <c r="K159" i="25"/>
  <c r="H159" i="25"/>
  <c r="G159" i="25"/>
  <c r="F159" i="25"/>
  <c r="Q158" i="25"/>
  <c r="N158" i="25"/>
  <c r="K158" i="25"/>
  <c r="H158" i="25"/>
  <c r="G158" i="25"/>
  <c r="F158" i="25"/>
  <c r="Q157" i="25"/>
  <c r="N157" i="25"/>
  <c r="K157" i="25"/>
  <c r="H157" i="25"/>
  <c r="G157" i="25"/>
  <c r="F157" i="25"/>
  <c r="Q156" i="25"/>
  <c r="N156" i="25"/>
  <c r="K156" i="25"/>
  <c r="H156" i="25"/>
  <c r="G156" i="25"/>
  <c r="F156" i="25"/>
  <c r="S155" i="25"/>
  <c r="R155" i="25"/>
  <c r="P155" i="25"/>
  <c r="O155" i="25"/>
  <c r="M155" i="25"/>
  <c r="L155" i="25"/>
  <c r="J155" i="25"/>
  <c r="I155" i="25"/>
  <c r="E158" i="25" l="1"/>
  <c r="E159" i="25"/>
  <c r="Q155" i="25"/>
  <c r="E157" i="25"/>
  <c r="N155" i="25"/>
  <c r="E156" i="25"/>
  <c r="G155" i="25"/>
  <c r="K155" i="25"/>
  <c r="H155" i="25"/>
  <c r="F155" i="25"/>
  <c r="E155" i="25" l="1"/>
  <c r="Q126" i="25" l="1"/>
  <c r="N126" i="25"/>
  <c r="K126" i="25"/>
  <c r="H126" i="25"/>
  <c r="G126" i="25"/>
  <c r="F126" i="25"/>
  <c r="H125" i="25" l="1"/>
  <c r="E126" i="25"/>
  <c r="Q125" i="25"/>
  <c r="K125" i="25"/>
  <c r="F125" i="25"/>
  <c r="G125" i="25"/>
  <c r="N125" i="25"/>
  <c r="E125" i="25" l="1"/>
  <c r="Q46" i="26" l="1"/>
  <c r="N46" i="26"/>
  <c r="K46" i="26"/>
  <c r="H46" i="26"/>
  <c r="G46" i="26"/>
  <c r="F46" i="26"/>
  <c r="Q45" i="26"/>
  <c r="N45" i="26"/>
  <c r="K45" i="26"/>
  <c r="H45" i="26"/>
  <c r="G45" i="26"/>
  <c r="F45" i="26"/>
  <c r="Q44" i="26"/>
  <c r="N44" i="26"/>
  <c r="K44" i="26"/>
  <c r="H44" i="26"/>
  <c r="G44" i="26"/>
  <c r="F44" i="26"/>
  <c r="Q43" i="26"/>
  <c r="N43" i="26"/>
  <c r="K43" i="26"/>
  <c r="H43" i="26"/>
  <c r="G43" i="26"/>
  <c r="F43" i="26"/>
  <c r="Q42" i="26"/>
  <c r="N42" i="26"/>
  <c r="K42" i="26"/>
  <c r="H42" i="26"/>
  <c r="G42" i="26"/>
  <c r="F42" i="26"/>
  <c r="Q41" i="26"/>
  <c r="N41" i="26"/>
  <c r="K41" i="26"/>
  <c r="H41" i="26"/>
  <c r="G41" i="26"/>
  <c r="F41" i="26"/>
  <c r="Q40" i="26"/>
  <c r="N40" i="26"/>
  <c r="K40" i="26"/>
  <c r="H40" i="26"/>
  <c r="G40" i="26"/>
  <c r="F40" i="26"/>
  <c r="Q39" i="26"/>
  <c r="N39" i="26"/>
  <c r="K39" i="26"/>
  <c r="H39" i="26"/>
  <c r="G39" i="26"/>
  <c r="F39" i="26"/>
  <c r="Q38" i="26"/>
  <c r="N38" i="26"/>
  <c r="K38" i="26"/>
  <c r="H38" i="26"/>
  <c r="G38" i="26"/>
  <c r="F38" i="26"/>
  <c r="Q37" i="26"/>
  <c r="N37" i="26"/>
  <c r="K37" i="26"/>
  <c r="H37" i="26"/>
  <c r="G37" i="26"/>
  <c r="F37" i="26"/>
  <c r="Q36" i="26"/>
  <c r="N36" i="26"/>
  <c r="K36" i="26"/>
  <c r="H36" i="26"/>
  <c r="G36" i="26"/>
  <c r="F36" i="26"/>
  <c r="Q35" i="26"/>
  <c r="N35" i="26"/>
  <c r="K35" i="26"/>
  <c r="H35" i="26"/>
  <c r="G35" i="26"/>
  <c r="F35" i="26"/>
  <c r="Q34" i="26"/>
  <c r="N34" i="26"/>
  <c r="K34" i="26"/>
  <c r="H34" i="26"/>
  <c r="G34" i="26"/>
  <c r="F34" i="26"/>
  <c r="Q33" i="26"/>
  <c r="N33" i="26"/>
  <c r="K33" i="26"/>
  <c r="H33" i="26"/>
  <c r="G33" i="26"/>
  <c r="F33" i="26"/>
  <c r="Q32" i="26"/>
  <c r="N32" i="26"/>
  <c r="K32" i="26"/>
  <c r="H32" i="26"/>
  <c r="G32" i="26"/>
  <c r="F32" i="26"/>
  <c r="Q31" i="26"/>
  <c r="N31" i="26"/>
  <c r="K31" i="26"/>
  <c r="H31" i="26"/>
  <c r="G31" i="26"/>
  <c r="F31" i="26"/>
  <c r="Q30" i="26"/>
  <c r="N30" i="26"/>
  <c r="K30" i="26"/>
  <c r="H30" i="26"/>
  <c r="G30" i="26"/>
  <c r="F30" i="26"/>
  <c r="Q29" i="26"/>
  <c r="N29" i="26"/>
  <c r="K29" i="26"/>
  <c r="H29" i="26"/>
  <c r="G29" i="26"/>
  <c r="F29" i="26"/>
  <c r="Q28" i="26"/>
  <c r="N28" i="26"/>
  <c r="K28" i="26"/>
  <c r="H28" i="26"/>
  <c r="G28" i="26"/>
  <c r="F28" i="26"/>
  <c r="Q27" i="26"/>
  <c r="N27" i="26"/>
  <c r="K27" i="26"/>
  <c r="H27" i="26"/>
  <c r="G27" i="26"/>
  <c r="F27" i="26"/>
  <c r="Q26" i="26"/>
  <c r="N26" i="26"/>
  <c r="K26" i="26"/>
  <c r="H26" i="26"/>
  <c r="G26" i="26"/>
  <c r="F26" i="26"/>
  <c r="Q25" i="26"/>
  <c r="N25" i="26"/>
  <c r="K25" i="26"/>
  <c r="H25" i="26"/>
  <c r="G25" i="26"/>
  <c r="F25" i="26"/>
  <c r="Q24" i="26"/>
  <c r="N24" i="26"/>
  <c r="K24" i="26"/>
  <c r="H24" i="26"/>
  <c r="G24" i="26"/>
  <c r="F24" i="26"/>
  <c r="Q23" i="26"/>
  <c r="N23" i="26"/>
  <c r="K23" i="26"/>
  <c r="H23" i="26"/>
  <c r="G23" i="26"/>
  <c r="F23" i="26"/>
  <c r="Q22" i="26"/>
  <c r="N22" i="26"/>
  <c r="K22" i="26"/>
  <c r="H22" i="26"/>
  <c r="G22" i="26"/>
  <c r="F22" i="26"/>
  <c r="Q21" i="26"/>
  <c r="N21" i="26"/>
  <c r="K21" i="26"/>
  <c r="H21" i="26"/>
  <c r="G21" i="26"/>
  <c r="F21" i="26"/>
  <c r="Q20" i="26"/>
  <c r="N20" i="26"/>
  <c r="K20" i="26"/>
  <c r="H20" i="26"/>
  <c r="G20" i="26"/>
  <c r="F20" i="26"/>
  <c r="Q19" i="26"/>
  <c r="N19" i="26"/>
  <c r="K19" i="26"/>
  <c r="H19" i="26"/>
  <c r="G19" i="26"/>
  <c r="F19" i="26"/>
  <c r="Q18" i="26"/>
  <c r="N18" i="26"/>
  <c r="K18" i="26"/>
  <c r="H18" i="26"/>
  <c r="G18" i="26"/>
  <c r="F18" i="26"/>
  <c r="Q17" i="26"/>
  <c r="N17" i="26"/>
  <c r="K17" i="26"/>
  <c r="H17" i="26"/>
  <c r="G17" i="26"/>
  <c r="F17" i="26"/>
  <c r="Q16" i="26"/>
  <c r="N16" i="26"/>
  <c r="K16" i="26"/>
  <c r="H16" i="26"/>
  <c r="G16" i="26"/>
  <c r="F16" i="26"/>
  <c r="Q15" i="26"/>
  <c r="N15" i="26"/>
  <c r="K15" i="26"/>
  <c r="H15" i="26"/>
  <c r="G15" i="26"/>
  <c r="F15" i="26"/>
  <c r="S14" i="26"/>
  <c r="R14" i="26"/>
  <c r="P14" i="26"/>
  <c r="O14" i="26"/>
  <c r="M14" i="26"/>
  <c r="L14" i="26"/>
  <c r="J14" i="26"/>
  <c r="I14" i="26"/>
  <c r="Q35" i="25"/>
  <c r="N35" i="25"/>
  <c r="K35" i="25"/>
  <c r="H35" i="25"/>
  <c r="G35" i="25"/>
  <c r="F35" i="25"/>
  <c r="Q34" i="25"/>
  <c r="N34" i="25"/>
  <c r="K34" i="25"/>
  <c r="H34" i="25"/>
  <c r="G34" i="25"/>
  <c r="F34" i="25"/>
  <c r="Q33" i="25"/>
  <c r="N33" i="25"/>
  <c r="K33" i="25"/>
  <c r="H33" i="25"/>
  <c r="G33" i="25"/>
  <c r="F33" i="25"/>
  <c r="Q32" i="25"/>
  <c r="N32" i="25"/>
  <c r="K32" i="25"/>
  <c r="H32" i="25"/>
  <c r="G32" i="25"/>
  <c r="F32" i="25"/>
  <c r="Q31" i="25"/>
  <c r="N31" i="25"/>
  <c r="K31" i="25"/>
  <c r="H31" i="25"/>
  <c r="G31" i="25"/>
  <c r="F31" i="25"/>
  <c r="Q30" i="25"/>
  <c r="N30" i="25"/>
  <c r="K30" i="25"/>
  <c r="H30" i="25"/>
  <c r="G30" i="25"/>
  <c r="F30" i="25"/>
  <c r="Q29" i="25"/>
  <c r="N29" i="25"/>
  <c r="K29" i="25"/>
  <c r="H29" i="25"/>
  <c r="G29" i="25"/>
  <c r="F29" i="25"/>
  <c r="Q28" i="25"/>
  <c r="N28" i="25"/>
  <c r="K28" i="25"/>
  <c r="H28" i="25"/>
  <c r="G28" i="25"/>
  <c r="F28" i="25"/>
  <c r="Q27" i="25"/>
  <c r="N27" i="25"/>
  <c r="K27" i="25"/>
  <c r="H27" i="25"/>
  <c r="G27" i="25"/>
  <c r="F27" i="25"/>
  <c r="Q26" i="25"/>
  <c r="N26" i="25"/>
  <c r="K26" i="25"/>
  <c r="H26" i="25"/>
  <c r="G26" i="25"/>
  <c r="F26" i="25"/>
  <c r="Q25" i="25"/>
  <c r="N25" i="25"/>
  <c r="K25" i="25"/>
  <c r="H25" i="25"/>
  <c r="G25" i="25"/>
  <c r="F25" i="25"/>
  <c r="Q24" i="25"/>
  <c r="N24" i="25"/>
  <c r="K24" i="25"/>
  <c r="H24" i="25"/>
  <c r="G24" i="25"/>
  <c r="F24" i="25"/>
  <c r="Q23" i="25"/>
  <c r="N23" i="25"/>
  <c r="K23" i="25"/>
  <c r="H23" i="25"/>
  <c r="G23" i="25"/>
  <c r="F23" i="25"/>
  <c r="Q22" i="25"/>
  <c r="N22" i="25"/>
  <c r="K22" i="25"/>
  <c r="H22" i="25"/>
  <c r="G22" i="25"/>
  <c r="F22" i="25"/>
  <c r="Q21" i="25"/>
  <c r="N21" i="25"/>
  <c r="K21" i="25"/>
  <c r="H21" i="25"/>
  <c r="G21" i="25"/>
  <c r="F21" i="25"/>
  <c r="Q20" i="25"/>
  <c r="N20" i="25"/>
  <c r="K20" i="25"/>
  <c r="H20" i="25"/>
  <c r="G20" i="25"/>
  <c r="F20" i="25"/>
  <c r="Q19" i="25"/>
  <c r="N19" i="25"/>
  <c r="K19" i="25"/>
  <c r="H19" i="25"/>
  <c r="G19" i="25"/>
  <c r="F19" i="25"/>
  <c r="Q18" i="25"/>
  <c r="N18" i="25"/>
  <c r="K18" i="25"/>
  <c r="H18" i="25"/>
  <c r="G18" i="25"/>
  <c r="F18" i="25"/>
  <c r="Q17" i="25"/>
  <c r="N17" i="25"/>
  <c r="K17" i="25"/>
  <c r="H17" i="25"/>
  <c r="G17" i="25"/>
  <c r="F17" i="25"/>
  <c r="Q16" i="25"/>
  <c r="N16" i="25"/>
  <c r="K16" i="25"/>
  <c r="H16" i="25"/>
  <c r="G16" i="25"/>
  <c r="F16" i="25"/>
  <c r="Q15" i="25"/>
  <c r="N15" i="25"/>
  <c r="K15" i="25"/>
  <c r="H15" i="25"/>
  <c r="G15" i="25"/>
  <c r="F15" i="25"/>
  <c r="S14" i="25"/>
  <c r="R14" i="25"/>
  <c r="P14" i="25"/>
  <c r="O14" i="25"/>
  <c r="M14" i="25"/>
  <c r="L14" i="25"/>
  <c r="J14" i="25"/>
  <c r="I14" i="25"/>
  <c r="K14" i="25" l="1"/>
  <c r="E20" i="25"/>
  <c r="E22" i="25"/>
  <c r="E24" i="25"/>
  <c r="E46" i="26"/>
  <c r="H14" i="26"/>
  <c r="E27" i="26"/>
  <c r="Q14" i="26"/>
  <c r="E16" i="26"/>
  <c r="E20" i="26"/>
  <c r="E30" i="26"/>
  <c r="E32" i="26"/>
  <c r="E36" i="26"/>
  <c r="E38" i="26"/>
  <c r="E44" i="26"/>
  <c r="E28" i="25"/>
  <c r="E26" i="26"/>
  <c r="E19" i="26"/>
  <c r="E21" i="26"/>
  <c r="E23" i="26"/>
  <c r="E25" i="26"/>
  <c r="K14" i="26"/>
  <c r="E35" i="26"/>
  <c r="E37" i="26"/>
  <c r="E39" i="26"/>
  <c r="E43" i="26"/>
  <c r="G14" i="26"/>
  <c r="E22" i="26"/>
  <c r="E41" i="26"/>
  <c r="E42" i="26"/>
  <c r="N14" i="26"/>
  <c r="E28" i="26"/>
  <c r="E45" i="26"/>
  <c r="E15" i="26"/>
  <c r="E17" i="26"/>
  <c r="E24" i="26"/>
  <c r="E31" i="26"/>
  <c r="E33" i="26"/>
  <c r="E40" i="26"/>
  <c r="E18" i="26"/>
  <c r="E29" i="26"/>
  <c r="E34" i="26"/>
  <c r="E32" i="25"/>
  <c r="E35" i="25"/>
  <c r="E15" i="25"/>
  <c r="E17" i="25"/>
  <c r="E23" i="25"/>
  <c r="E25" i="25"/>
  <c r="G14" i="25"/>
  <c r="E19" i="25"/>
  <c r="E34" i="25"/>
  <c r="H14" i="25"/>
  <c r="Q14" i="25"/>
  <c r="E16" i="25"/>
  <c r="E27" i="25"/>
  <c r="E31" i="25"/>
  <c r="E33" i="25"/>
  <c r="F14" i="26"/>
  <c r="F14" i="25"/>
  <c r="E30" i="25"/>
  <c r="N14" i="25"/>
  <c r="E18" i="25"/>
  <c r="E21" i="25"/>
  <c r="E26" i="25"/>
  <c r="E29" i="25"/>
  <c r="Q124" i="25"/>
  <c r="N124" i="25"/>
  <c r="K124" i="25"/>
  <c r="H124" i="25"/>
  <c r="G124" i="25"/>
  <c r="F124" i="25"/>
  <c r="S123" i="25"/>
  <c r="R123" i="25"/>
  <c r="P123" i="25"/>
  <c r="O123" i="25"/>
  <c r="M123" i="25"/>
  <c r="L123" i="25"/>
  <c r="J123" i="25"/>
  <c r="I123" i="25"/>
  <c r="E14" i="26" l="1"/>
  <c r="E14" i="25"/>
  <c r="G123" i="25"/>
  <c r="E124" i="25"/>
  <c r="K123" i="25"/>
  <c r="H123" i="25"/>
  <c r="N123" i="25"/>
  <c r="F123" i="25"/>
  <c r="Q123" i="25"/>
  <c r="E123" i="25" l="1"/>
  <c r="Q154" i="25" l="1"/>
  <c r="N154" i="25"/>
  <c r="M154" i="25"/>
  <c r="K154" i="25" s="1"/>
  <c r="J154" i="25"/>
  <c r="H154" i="25" s="1"/>
  <c r="F154" i="25"/>
  <c r="G154" i="25" l="1"/>
  <c r="E154" i="25" s="1"/>
  <c r="Q88" i="25" l="1"/>
  <c r="N88" i="25"/>
  <c r="K88" i="25"/>
  <c r="H88" i="25"/>
  <c r="G88" i="25"/>
  <c r="F88" i="25"/>
  <c r="Q87" i="25"/>
  <c r="N87" i="25"/>
  <c r="K87" i="25"/>
  <c r="H87" i="25"/>
  <c r="G87" i="25"/>
  <c r="F87" i="25"/>
  <c r="Q86" i="25"/>
  <c r="N86" i="25"/>
  <c r="K86" i="25"/>
  <c r="H86" i="25"/>
  <c r="G86" i="25"/>
  <c r="F86" i="25"/>
  <c r="E88" i="25" l="1"/>
  <c r="E87" i="25"/>
  <c r="E86" i="25"/>
  <c r="S153" i="25" l="1"/>
  <c r="R153" i="25"/>
  <c r="P153" i="25"/>
  <c r="O153" i="25"/>
  <c r="M153" i="25"/>
  <c r="L153" i="25"/>
  <c r="J153" i="25"/>
  <c r="I153" i="25"/>
  <c r="G153" i="25" l="1"/>
  <c r="N153" i="25"/>
  <c r="K153" i="25"/>
  <c r="Q153" i="25"/>
  <c r="H153" i="25"/>
  <c r="F153" i="25"/>
  <c r="E153" i="25" l="1"/>
  <c r="S82" i="25" l="1"/>
  <c r="R82" i="25"/>
  <c r="P82" i="25"/>
  <c r="O82" i="25"/>
  <c r="M82" i="25"/>
  <c r="L82" i="25"/>
  <c r="J82" i="25"/>
  <c r="I82" i="25"/>
  <c r="Q84" i="25"/>
  <c r="N84" i="25"/>
  <c r="K84" i="25"/>
  <c r="H84" i="25"/>
  <c r="G84" i="25"/>
  <c r="F84" i="25"/>
  <c r="Q83" i="25"/>
  <c r="N83" i="25"/>
  <c r="K83" i="25"/>
  <c r="H83" i="25"/>
  <c r="G83" i="25"/>
  <c r="F83" i="25"/>
  <c r="Q82" i="25" l="1"/>
  <c r="E83" i="25"/>
  <c r="E84" i="25"/>
  <c r="K82" i="25"/>
  <c r="F82" i="25"/>
  <c r="G82" i="25"/>
  <c r="N82" i="25"/>
  <c r="H82" i="25"/>
  <c r="E82" i="25" l="1"/>
  <c r="Q122" i="25" l="1"/>
  <c r="N122" i="25"/>
  <c r="K122" i="25"/>
  <c r="H122" i="25"/>
  <c r="G122" i="25"/>
  <c r="S120" i="25"/>
  <c r="S175" i="25" s="1"/>
  <c r="R120" i="25"/>
  <c r="R175" i="25" s="1"/>
  <c r="N121" i="25"/>
  <c r="K121" i="25"/>
  <c r="G121" i="25"/>
  <c r="F121" i="25"/>
  <c r="P120" i="25"/>
  <c r="O120" i="25"/>
  <c r="M120" i="25"/>
  <c r="Q175" i="25" l="1"/>
  <c r="N120" i="25"/>
  <c r="J120" i="25"/>
  <c r="J175" i="25" s="1"/>
  <c r="G175" i="25" s="1"/>
  <c r="L120" i="25"/>
  <c r="L175" i="25" s="1"/>
  <c r="K175" i="25" s="1"/>
  <c r="Q120" i="25"/>
  <c r="H121" i="25"/>
  <c r="E121" i="25"/>
  <c r="Q121" i="25"/>
  <c r="I120" i="25"/>
  <c r="I175" i="25" s="1"/>
  <c r="F122" i="25"/>
  <c r="E122" i="25" s="1"/>
  <c r="F175" i="25" l="1"/>
  <c r="E175" i="25" s="1"/>
  <c r="H175" i="25"/>
  <c r="K120" i="25"/>
  <c r="G120" i="25"/>
  <c r="H120" i="25"/>
  <c r="F120" i="25"/>
  <c r="E120" i="25" l="1"/>
  <c r="E24" i="27" s="1"/>
  <c r="Q81" i="25"/>
  <c r="N81" i="25"/>
  <c r="K81" i="25"/>
  <c r="H81" i="25"/>
  <c r="Q80" i="25"/>
  <c r="N80" i="25"/>
  <c r="K80" i="25"/>
  <c r="H80" i="25"/>
  <c r="Q79" i="25"/>
  <c r="N79" i="25"/>
  <c r="K79" i="25"/>
  <c r="H79" i="25"/>
  <c r="D24" i="27" l="1"/>
  <c r="E34" i="27"/>
  <c r="D34" i="27" s="1"/>
  <c r="E37" i="27" s="1"/>
  <c r="Q171" i="25"/>
  <c r="N171" i="25"/>
  <c r="K171" i="25"/>
  <c r="H171" i="25"/>
  <c r="G171" i="25"/>
  <c r="F171" i="25"/>
  <c r="Q170" i="25"/>
  <c r="N170" i="25"/>
  <c r="K170" i="25"/>
  <c r="H170" i="25"/>
  <c r="G170" i="25"/>
  <c r="F170" i="25"/>
  <c r="Q169" i="25"/>
  <c r="N169" i="25"/>
  <c r="K169" i="25"/>
  <c r="H169" i="25"/>
  <c r="G169" i="25"/>
  <c r="F169" i="25"/>
  <c r="Q168" i="25"/>
  <c r="N168" i="25"/>
  <c r="K168" i="25"/>
  <c r="H168" i="25"/>
  <c r="G168" i="25"/>
  <c r="F168" i="25"/>
  <c r="Q167" i="25"/>
  <c r="N167" i="25"/>
  <c r="K167" i="25"/>
  <c r="H167" i="25"/>
  <c r="G167" i="25"/>
  <c r="F167" i="25"/>
  <c r="Q166" i="25"/>
  <c r="N166" i="25"/>
  <c r="K166" i="25"/>
  <c r="H166" i="25"/>
  <c r="G166" i="25"/>
  <c r="F166" i="25"/>
  <c r="Q165" i="25"/>
  <c r="N165" i="25"/>
  <c r="K165" i="25"/>
  <c r="H165" i="25"/>
  <c r="G165" i="25"/>
  <c r="F165" i="25"/>
  <c r="Q164" i="25"/>
  <c r="N164" i="25"/>
  <c r="K164" i="25"/>
  <c r="H164" i="25"/>
  <c r="G164" i="25"/>
  <c r="F164" i="25"/>
  <c r="Q163" i="25"/>
  <c r="N163" i="25"/>
  <c r="K163" i="25"/>
  <c r="H163" i="25"/>
  <c r="G163" i="25"/>
  <c r="F163" i="25"/>
  <c r="Q162" i="25"/>
  <c r="N162" i="25"/>
  <c r="K162" i="25"/>
  <c r="H162" i="25"/>
  <c r="G162" i="25"/>
  <c r="F162" i="25"/>
  <c r="Q161" i="25"/>
  <c r="N161" i="25"/>
  <c r="K161" i="25"/>
  <c r="H161" i="25"/>
  <c r="G161" i="25"/>
  <c r="F161" i="25"/>
  <c r="S160" i="25"/>
  <c r="R160" i="25"/>
  <c r="P160" i="25"/>
  <c r="O160" i="25"/>
  <c r="M160" i="25"/>
  <c r="L160" i="25"/>
  <c r="J160" i="25"/>
  <c r="I160" i="25"/>
  <c r="Q91" i="25" l="1"/>
  <c r="Q85" i="25"/>
  <c r="F91" i="25"/>
  <c r="H91" i="25"/>
  <c r="N91" i="25"/>
  <c r="N85" i="25"/>
  <c r="K91" i="25"/>
  <c r="K85" i="25"/>
  <c r="G91" i="25"/>
  <c r="G85" i="25"/>
  <c r="N160" i="25"/>
  <c r="E171" i="25"/>
  <c r="E168" i="25"/>
  <c r="E170" i="25"/>
  <c r="E167" i="25"/>
  <c r="H160" i="25"/>
  <c r="Q160" i="25"/>
  <c r="E162" i="25"/>
  <c r="E163" i="25"/>
  <c r="E165" i="25"/>
  <c r="E164" i="25"/>
  <c r="E166" i="25"/>
  <c r="K160" i="25"/>
  <c r="G160" i="25"/>
  <c r="E161" i="25"/>
  <c r="E169" i="25"/>
  <c r="F160" i="25"/>
  <c r="E91" i="25" l="1"/>
  <c r="F85" i="25"/>
  <c r="E85" i="25" s="1"/>
  <c r="H85" i="25"/>
  <c r="E160" i="25"/>
  <c r="Q77" i="25" l="1"/>
  <c r="N77" i="25"/>
  <c r="K77" i="25"/>
  <c r="H77" i="25"/>
  <c r="G77" i="25"/>
  <c r="F77" i="25"/>
  <c r="Q76" i="25"/>
  <c r="N76" i="25"/>
  <c r="K76" i="25"/>
  <c r="H76" i="25"/>
  <c r="G76" i="25"/>
  <c r="F76" i="25"/>
  <c r="S75" i="25"/>
  <c r="R75" i="25"/>
  <c r="P75" i="25"/>
  <c r="O75" i="25"/>
  <c r="M75" i="25"/>
  <c r="L75" i="25"/>
  <c r="J75" i="25"/>
  <c r="I75" i="25"/>
  <c r="N75" i="25" l="1"/>
  <c r="E76" i="25"/>
  <c r="Q75" i="25"/>
  <c r="K75" i="25"/>
  <c r="H75" i="25"/>
  <c r="G75" i="25"/>
  <c r="E77" i="25"/>
  <c r="F75" i="25"/>
  <c r="E75" i="25" l="1"/>
  <c r="Q74" i="25" l="1"/>
  <c r="N74" i="25"/>
  <c r="K74" i="25"/>
  <c r="H74" i="25"/>
  <c r="G74" i="25"/>
  <c r="F74" i="25"/>
  <c r="Q73" i="25"/>
  <c r="N73" i="25"/>
  <c r="K73" i="25"/>
  <c r="H73" i="25"/>
  <c r="G73" i="25"/>
  <c r="F73" i="25"/>
  <c r="Q72" i="25"/>
  <c r="N72" i="25"/>
  <c r="K72" i="25"/>
  <c r="H72" i="25"/>
  <c r="G72" i="25"/>
  <c r="F72" i="25"/>
  <c r="Q71" i="25"/>
  <c r="N71" i="25"/>
  <c r="K71" i="25"/>
  <c r="H71" i="25"/>
  <c r="G71" i="25"/>
  <c r="F71" i="25"/>
  <c r="Q70" i="25"/>
  <c r="N70" i="25"/>
  <c r="K70" i="25"/>
  <c r="H70" i="25"/>
  <c r="G70" i="25"/>
  <c r="F70" i="25"/>
  <c r="Q69" i="25"/>
  <c r="N69" i="25"/>
  <c r="K69" i="25"/>
  <c r="H69" i="25"/>
  <c r="G69" i="25"/>
  <c r="F69" i="25"/>
  <c r="Q68" i="25"/>
  <c r="N68" i="25"/>
  <c r="K68" i="25"/>
  <c r="H68" i="25"/>
  <c r="G68" i="25"/>
  <c r="F68" i="25"/>
  <c r="S67" i="25"/>
  <c r="R67" i="25"/>
  <c r="P67" i="25"/>
  <c r="O67" i="25"/>
  <c r="M67" i="25"/>
  <c r="L67" i="25"/>
  <c r="J67" i="25"/>
  <c r="G63" i="25" s="1"/>
  <c r="I67" i="25"/>
  <c r="H63" i="25" l="1"/>
  <c r="F63" i="25"/>
  <c r="E63" i="25" s="1"/>
  <c r="E73" i="25"/>
  <c r="K67" i="25"/>
  <c r="Q67" i="25"/>
  <c r="H67" i="25"/>
  <c r="N67" i="25"/>
  <c r="E68" i="25"/>
  <c r="E70" i="25"/>
  <c r="E72" i="25"/>
  <c r="E69" i="25"/>
  <c r="G67" i="25"/>
  <c r="E71" i="25"/>
  <c r="E74" i="25"/>
  <c r="F67" i="25"/>
  <c r="E67" i="25" l="1"/>
  <c r="F13" i="25" l="1"/>
  <c r="G13" i="25" s="1"/>
  <c r="H13" i="25" s="1"/>
  <c r="I13" i="25" s="1"/>
  <c r="J13" i="25" s="1"/>
  <c r="K13" i="25" s="1"/>
  <c r="L13" i="25" s="1"/>
  <c r="M13" i="25" s="1"/>
  <c r="N13" i="25" s="1"/>
  <c r="O13" i="25" s="1"/>
  <c r="P13" i="25" s="1"/>
  <c r="Q13" i="25" s="1"/>
  <c r="R13" i="25" s="1"/>
  <c r="S13" i="25" s="1"/>
</calcChain>
</file>

<file path=xl/sharedStrings.xml><?xml version="1.0" encoding="utf-8"?>
<sst xmlns="http://schemas.openxmlformats.org/spreadsheetml/2006/main" count="329" uniqueCount="99">
  <si>
    <t>ВСЕГО</t>
  </si>
  <si>
    <t>I квартал</t>
  </si>
  <si>
    <t>II квартал</t>
  </si>
  <si>
    <t>III квартал</t>
  </si>
  <si>
    <t>IV квартал</t>
  </si>
  <si>
    <t>№ п/п</t>
  </si>
  <si>
    <t>Акушерство и гинекология</t>
  </si>
  <si>
    <t>в том числе</t>
  </si>
  <si>
    <t xml:space="preserve">ВСЕГО </t>
  </si>
  <si>
    <t>в   т о м   ч и с л е   п о   к в а р т а л а м</t>
  </si>
  <si>
    <t>Травматология и ортопедия</t>
  </si>
  <si>
    <t>Реестровый номер МО</t>
  </si>
  <si>
    <t>Код профиля</t>
  </si>
  <si>
    <t>Номер группы ВМП</t>
  </si>
  <si>
    <t>Наименование медицинской организации/ Профиль</t>
  </si>
  <si>
    <t xml:space="preserve"> Новгородский филиал ООО "АльфаСтрахование-ОМС" </t>
  </si>
  <si>
    <t xml:space="preserve">Новгородский филиал ООО "АльфаСтрахование-ОМС" </t>
  </si>
  <si>
    <t>Новгородский филиал АО "Страховая компания "СОГАЗ-Мед"</t>
  </si>
  <si>
    <t>План по круглосуточному стационару на 2021 год, законченные случаи</t>
  </si>
  <si>
    <t>Кардиология</t>
  </si>
  <si>
    <t>Неврология</t>
  </si>
  <si>
    <t>Хирургия</t>
  </si>
  <si>
    <t>Педиатрия</t>
  </si>
  <si>
    <t>Терапия</t>
  </si>
  <si>
    <t>План по ВМП на 2021 год, госпитализации</t>
  </si>
  <si>
    <t>Приложение № 4</t>
  </si>
  <si>
    <t>к протоколу заседания комиссии</t>
  </si>
  <si>
    <t>РАСПРЕДЕЛЕНИЕ ОБЪЁМОВ МЕДИЦИНСКОЙ ПОМОЩИ В СТАЦИОНАРНЫХ УСЛОВИЯХ НА 2020 ГОД</t>
  </si>
  <si>
    <t>РАСПРЕДЕЛЕНИЕ ОБЪЁМОВ МЕДИЦИНСКОЙ ПОМОЩИ В СТАЦИОНАРНЫХ УСЛОВИЯХ НА 2021 ГОД</t>
  </si>
  <si>
    <t>от 02.2021 № 2</t>
  </si>
  <si>
    <t>Приложение № 5</t>
  </si>
  <si>
    <t>РАЗДЕЛ II. ВЫСОКОТЕХНОЛОГИЧНАЯ МЕДИЦИНСКАЯ ПОМОЩЬ</t>
  </si>
  <si>
    <t>ГОБУЗ "НОКБ"</t>
  </si>
  <si>
    <t>ГОБУЗ "ОДКБ"</t>
  </si>
  <si>
    <t>ГОБУЗ "ЦГКБ"</t>
  </si>
  <si>
    <t>ГОБУЗ "ОКРД"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</si>
  <si>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</si>
  <si>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</si>
  <si>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</si>
  <si>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</si>
  <si>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</si>
  <si>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</si>
  <si>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</si>
  <si>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</si>
  <si>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</si>
  <si>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</si>
  <si>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"ОКОД"</t>
  </si>
  <si>
    <t>ГОБУЗ "КГВВ"</t>
  </si>
  <si>
    <t>ГОБУЗ "НОИБ"</t>
  </si>
  <si>
    <t>ОАУЗ "НОКВД"</t>
  </si>
  <si>
    <t>ФГБУ СЗОНКЦ им. Л.Г. Соколова ФМБА России</t>
  </si>
  <si>
    <t>ГОБУЗ Старорусская ЦРБ</t>
  </si>
  <si>
    <t>ОАУЗ "КЦМР"</t>
  </si>
  <si>
    <t xml:space="preserve">ГОБУЗ "НЦРБ" </t>
  </si>
  <si>
    <t>ГОБУЗ "Боровичская ЦРБ"</t>
  </si>
  <si>
    <t>ОАУЗ "Поддорская ЦРБ"</t>
  </si>
  <si>
    <t>Детская хирургия</t>
  </si>
  <si>
    <t>Инфекционные болезни</t>
  </si>
  <si>
    <t>Неонатология</t>
  </si>
  <si>
    <t>Оториноларингология</t>
  </si>
  <si>
    <t>Гериатрия</t>
  </si>
  <si>
    <t>Медицинская реабилитация</t>
  </si>
  <si>
    <t>Гастроэнтерология</t>
  </si>
  <si>
    <t>Гематология</t>
  </si>
  <si>
    <t>Колопроктология</t>
  </si>
  <si>
    <t>Нейрохирургия</t>
  </si>
  <si>
    <t>Нефрология</t>
  </si>
  <si>
    <t>Онкология</t>
  </si>
  <si>
    <t>Офтальмология</t>
  </si>
  <si>
    <t>Пульмонология</t>
  </si>
  <si>
    <t>Ревматология</t>
  </si>
  <si>
    <t>Сердечно-сосудистая хирургия</t>
  </si>
  <si>
    <t>Торакальная хирургия</t>
  </si>
  <si>
    <t>Урология</t>
  </si>
  <si>
    <t>Хирургия (комбустиология)</t>
  </si>
  <si>
    <t>Челюстно-лицевая хирургия</t>
  </si>
  <si>
    <t>Эндокринология</t>
  </si>
  <si>
    <t>Абдоминальная хирургия</t>
  </si>
  <si>
    <t>Дерматовенерология</t>
  </si>
  <si>
    <t>Аллергология и иммунология</t>
  </si>
  <si>
    <t>Детская кардиология</t>
  </si>
  <si>
    <t>Детская урология-андрология</t>
  </si>
  <si>
    <t>Детская эндокринология</t>
  </si>
  <si>
    <t>Детская хирургия в период новорожденности</t>
  </si>
  <si>
    <t>Радиотерапия</t>
  </si>
  <si>
    <t>Итого:</t>
  </si>
  <si>
    <t>Акушерское дело</t>
  </si>
  <si>
    <t>Хирургия (абдоминальная)</t>
  </si>
  <si>
    <t>СВОД</t>
  </si>
  <si>
    <t>Наименование медицинской организации</t>
  </si>
  <si>
    <t>ВМП</t>
  </si>
  <si>
    <t>ФГБУ СЗОНКЦ  им. Л.Г. Соколова ФМБА России</t>
  </si>
  <si>
    <t>Медицинские организации за пределами территории страхования</t>
  </si>
  <si>
    <t>ИТОГО:</t>
  </si>
  <si>
    <t>норматив</t>
  </si>
  <si>
    <t>СМП</t>
  </si>
  <si>
    <t>ГОБУЗ "НЦРБ"</t>
  </si>
  <si>
    <t xml:space="preserve">ГОБУЗ "КГВВ" </t>
  </si>
  <si>
    <t>РАЗДЕЛ I. СПЕЦИАЛИЗИРОВАННАЯ МЕДИЦИНСКАЯ ПОМОЩЬ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</si>
</sst>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&quot; &quot;#,##0&quot;    &quot;;&quot;-&quot;#,##0&quot;    &quot;;&quot; -&quot;#&quot;    &quot;;@&quot; &quot;"/>
    <numFmt numFmtId="166" formatCode="#,##0.0,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8" fillId="0" borderId="0"/>
    <xf numFmtId="0" fontId="9" fillId="0" borderId="0"/>
    <xf numFmtId="0" fontId="10" fillId="0" borderId="0"/>
    <xf numFmtId="164" fontId="11" fillId="0" borderId="0"/>
    <xf numFmtId="0" fontId="4" fillId="0" borderId="0"/>
    <xf numFmtId="43" fontId="10" fillId="0" borderId="0" applyFont="0" applyFill="0" applyBorder="0" applyAlignment="0" applyProtection="0"/>
  </cellStyleXfs>
  <cellXfs count="140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left"/>
    </xf>
    <xf numFmtId="1" fontId="7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1" fontId="2" fillId="0" borderId="2" xfId="0" quotePrefix="1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7" fillId="0" borderId="2" xfId="0" quotePrefix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165" fontId="13" fillId="0" borderId="2" xfId="5" applyNumberFormat="1" applyFont="1" applyFill="1" applyBorder="1" applyAlignment="1" applyProtection="1">
      <alignment horizontal="center" vertical="center" textRotation="90" wrapText="1"/>
    </xf>
    <xf numFmtId="0" fontId="1" fillId="0" borderId="2" xfId="6" applyFont="1" applyFill="1" applyBorder="1" applyAlignment="1"/>
    <xf numFmtId="0" fontId="1" fillId="0" borderId="2" xfId="0" applyFont="1" applyFill="1" applyBorder="1" applyAlignment="1"/>
    <xf numFmtId="0" fontId="7" fillId="0" borderId="2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6" fontId="3" fillId="2" borderId="2" xfId="7" applyNumberFormat="1" applyFont="1" applyFill="1" applyBorder="1" applyAlignment="1" applyProtection="1">
      <alignment horizontal="left" vertical="center" wrapText="1"/>
    </xf>
    <xf numFmtId="0" fontId="7" fillId="2" borderId="2" xfId="0" applyFont="1" applyFill="1" applyBorder="1"/>
    <xf numFmtId="0" fontId="2" fillId="0" borderId="2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1" fontId="6" fillId="2" borderId="2" xfId="0" applyNumberFormat="1" applyFont="1" applyFill="1" applyBorder="1" applyAlignment="1">
      <alignment horizontal="center" vertical="center"/>
    </xf>
    <xf numFmtId="41" fontId="7" fillId="3" borderId="2" xfId="0" applyNumberFormat="1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left" wrapText="1"/>
    </xf>
    <xf numFmtId="0" fontId="1" fillId="0" borderId="2" xfId="3" applyFont="1" applyFill="1" applyBorder="1" applyAlignment="1">
      <alignment horizontal="center" wrapText="1"/>
    </xf>
    <xf numFmtId="41" fontId="2" fillId="0" borderId="2" xfId="0" quotePrefix="1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/>
    </xf>
    <xf numFmtId="41" fontId="1" fillId="0" borderId="2" xfId="0" applyNumberFormat="1" applyFont="1" applyFill="1" applyBorder="1" applyAlignment="1">
      <alignment horizontal="center" vertical="center"/>
    </xf>
    <xf numFmtId="41" fontId="2" fillId="0" borderId="2" xfId="0" quotePrefix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3" fillId="2" borderId="2" xfId="0" quotePrefix="1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41" fontId="6" fillId="2" borderId="2" xfId="0" quotePrefix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41" fontId="7" fillId="0" borderId="2" xfId="0" quotePrefix="1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41" fontId="6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41" fontId="6" fillId="0" borderId="2" xfId="0" quotePrefix="1" applyNumberFormat="1" applyFont="1" applyFill="1" applyBorder="1" applyAlignment="1">
      <alignment horizontal="center"/>
    </xf>
    <xf numFmtId="41" fontId="6" fillId="0" borderId="2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1" fontId="2" fillId="0" borderId="0" xfId="0" applyNumberFormat="1" applyFont="1" applyFill="1"/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7" fillId="0" borderId="0" xfId="0" applyFont="1" applyFill="1" applyBorder="1"/>
    <xf numFmtId="1" fontId="7" fillId="0" borderId="0" xfId="0" applyNumberFormat="1" applyFont="1" applyFill="1" applyBorder="1"/>
    <xf numFmtId="0" fontId="7" fillId="0" borderId="2" xfId="0" quotePrefix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" fontId="7" fillId="0" borderId="0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/>
    </xf>
    <xf numFmtId="41" fontId="2" fillId="3" borderId="2" xfId="0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 vertical="center"/>
    </xf>
    <xf numFmtId="0" fontId="7" fillId="0" borderId="0" xfId="0" applyFont="1"/>
    <xf numFmtId="41" fontId="3" fillId="0" borderId="2" xfId="0" applyNumberFormat="1" applyFont="1" applyFill="1" applyBorder="1" applyAlignment="1">
      <alignment horizontal="center"/>
    </xf>
    <xf numFmtId="41" fontId="6" fillId="0" borderId="2" xfId="0" applyNumberFormat="1" applyFont="1" applyBorder="1"/>
    <xf numFmtId="0" fontId="6" fillId="0" borderId="0" xfId="0" applyFont="1"/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wrapText="1"/>
    </xf>
    <xf numFmtId="41" fontId="7" fillId="0" borderId="2" xfId="0" applyNumberFormat="1" applyFont="1" applyFill="1" applyBorder="1" applyAlignment="1">
      <alignment horizontal="center" vertical="center" wrapText="1"/>
    </xf>
    <xf numFmtId="41" fontId="1" fillId="0" borderId="2" xfId="0" applyNumberFormat="1" applyFont="1" applyFill="1" applyBorder="1" applyAlignment="1">
      <alignment horizontal="center" vertical="center" wrapText="1"/>
    </xf>
    <xf numFmtId="41" fontId="3" fillId="0" borderId="2" xfId="0" applyNumberFormat="1" applyFont="1" applyFill="1" applyBorder="1" applyAlignment="1">
      <alignment horizontal="center"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7" fillId="0" borderId="2" xfId="0" applyFont="1" applyBorder="1"/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8">
    <cellStyle name="Excel Built-in Comma" xfId="5"/>
    <cellStyle name="Excel Built-in Normal" xfId="2"/>
    <cellStyle name="Normal_Sheet2" xfId="1"/>
    <cellStyle name="Обычный" xfId="0" builtinId="0"/>
    <cellStyle name="Обычный 2" xfId="4"/>
    <cellStyle name="Обычный 5" xfId="3"/>
    <cellStyle name="Обычный_СТАЦИОНАР (ГОБУЗ НОКБ)" xfId="6"/>
    <cellStyle name="Финансовый" xfId="7" builtinId="3"/>
  </cellStyles>
  <dxfs count="0"/>
  <tableStyles count="0" defaultTableStyle="TableStyleMedium2" defaultPivotStyle="PivotStyleLight16"/>
  <colors>
    <mruColors>
      <color rgb="FF40ED33"/>
      <color rgb="FFFFFF99"/>
      <color rgb="FFFF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5"/>
  <sheetViews>
    <sheetView tabSelected="1" zoomScale="70" zoomScaleNormal="70" workbookViewId="0">
      <pane ySplit="13" topLeftCell="A14" activePane="bottomLeft" state="frozen"/>
      <selection pane="bottomLeft" activeCell="A153" sqref="A153:S154"/>
    </sheetView>
  </sheetViews>
  <sheetFormatPr defaultRowHeight="18.75" x14ac:dyDescent="0.3"/>
  <cols>
    <col min="1" max="1" width="9.140625" style="51"/>
    <col min="2" max="2" width="9.140625" style="89"/>
    <col min="3" max="3" width="11" style="89" customWidth="1"/>
    <col min="4" max="4" width="42" style="89" customWidth="1"/>
    <col min="5" max="5" width="13.85546875" style="89" customWidth="1"/>
    <col min="6" max="7" width="14.28515625" style="89" customWidth="1"/>
    <col min="8" max="8" width="13.5703125" style="89" customWidth="1"/>
    <col min="9" max="9" width="12.42578125" style="89" customWidth="1"/>
    <col min="10" max="10" width="13" style="89" customWidth="1"/>
    <col min="11" max="11" width="14.140625" style="89" customWidth="1"/>
    <col min="12" max="12" width="12.28515625" style="89" customWidth="1"/>
    <col min="13" max="13" width="14" style="89" customWidth="1"/>
    <col min="14" max="14" width="13" style="89" customWidth="1"/>
    <col min="15" max="15" width="12.28515625" style="89" customWidth="1"/>
    <col min="16" max="17" width="14.7109375" style="89" customWidth="1"/>
    <col min="18" max="18" width="12.5703125" style="89" customWidth="1"/>
    <col min="19" max="19" width="13.85546875" style="89" customWidth="1"/>
    <col min="20" max="16384" width="9.140625" style="89"/>
  </cols>
  <sheetData>
    <row r="1" spans="1:19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25</v>
      </c>
      <c r="R1" s="1"/>
      <c r="S1" s="1"/>
    </row>
    <row r="2" spans="1:19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 t="s">
        <v>26</v>
      </c>
      <c r="R2" s="1"/>
      <c r="S2" s="1"/>
    </row>
    <row r="3" spans="1:19" x14ac:dyDescent="0.3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 t="s">
        <v>29</v>
      </c>
      <c r="R3" s="1"/>
      <c r="S3" s="1"/>
    </row>
    <row r="4" spans="1:19" x14ac:dyDescent="0.3">
      <c r="A4" s="2"/>
      <c r="B4" s="1"/>
      <c r="C4" s="1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x14ac:dyDescent="0.3">
      <c r="A5" s="120" t="s">
        <v>28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</row>
    <row r="6" spans="1:19" x14ac:dyDescent="0.3">
      <c r="A6" s="2"/>
      <c r="B6" s="1"/>
      <c r="C6" s="1"/>
      <c r="D6" s="55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0"/>
    </row>
    <row r="7" spans="1:19" x14ac:dyDescent="0.3">
      <c r="A7" s="2"/>
      <c r="B7" s="1"/>
      <c r="C7" s="1"/>
      <c r="D7" s="21" t="s">
        <v>98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0"/>
    </row>
    <row r="9" spans="1:19" x14ac:dyDescent="0.3">
      <c r="A9" s="122" t="s">
        <v>5</v>
      </c>
      <c r="B9" s="123" t="s">
        <v>11</v>
      </c>
      <c r="C9" s="122" t="s">
        <v>12</v>
      </c>
      <c r="D9" s="122" t="s">
        <v>14</v>
      </c>
      <c r="E9" s="122" t="s">
        <v>18</v>
      </c>
      <c r="F9" s="122"/>
      <c r="G9" s="122"/>
      <c r="H9" s="121" t="s">
        <v>9</v>
      </c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</row>
    <row r="10" spans="1:19" x14ac:dyDescent="0.3">
      <c r="A10" s="122"/>
      <c r="B10" s="123"/>
      <c r="C10" s="122"/>
      <c r="D10" s="122"/>
      <c r="E10" s="122"/>
      <c r="F10" s="122"/>
      <c r="G10" s="122"/>
      <c r="H10" s="121" t="s">
        <v>1</v>
      </c>
      <c r="I10" s="121"/>
      <c r="J10" s="121"/>
      <c r="K10" s="121" t="s">
        <v>2</v>
      </c>
      <c r="L10" s="121"/>
      <c r="M10" s="121"/>
      <c r="N10" s="121" t="s">
        <v>3</v>
      </c>
      <c r="O10" s="121"/>
      <c r="P10" s="121"/>
      <c r="Q10" s="121" t="s">
        <v>4</v>
      </c>
      <c r="R10" s="121"/>
      <c r="S10" s="121"/>
    </row>
    <row r="11" spans="1:19" x14ac:dyDescent="0.3">
      <c r="A11" s="122"/>
      <c r="B11" s="123"/>
      <c r="C11" s="122"/>
      <c r="D11" s="122"/>
      <c r="E11" s="122" t="s">
        <v>8</v>
      </c>
      <c r="F11" s="124" t="s">
        <v>7</v>
      </c>
      <c r="G11" s="124"/>
      <c r="H11" s="122" t="s">
        <v>0</v>
      </c>
      <c r="I11" s="124" t="s">
        <v>7</v>
      </c>
      <c r="J11" s="124"/>
      <c r="K11" s="122" t="s">
        <v>0</v>
      </c>
      <c r="L11" s="124" t="s">
        <v>7</v>
      </c>
      <c r="M11" s="124"/>
      <c r="N11" s="122" t="s">
        <v>0</v>
      </c>
      <c r="O11" s="124" t="s">
        <v>7</v>
      </c>
      <c r="P11" s="124"/>
      <c r="Q11" s="122" t="s">
        <v>0</v>
      </c>
      <c r="R11" s="124" t="s">
        <v>7</v>
      </c>
      <c r="S11" s="124"/>
    </row>
    <row r="12" spans="1:19" ht="177.75" customHeight="1" x14ac:dyDescent="0.3">
      <c r="A12" s="122"/>
      <c r="B12" s="123"/>
      <c r="C12" s="122"/>
      <c r="D12" s="122"/>
      <c r="E12" s="122"/>
      <c r="F12" s="16" t="s">
        <v>17</v>
      </c>
      <c r="G12" s="57" t="s">
        <v>15</v>
      </c>
      <c r="H12" s="122"/>
      <c r="I12" s="16" t="s">
        <v>17</v>
      </c>
      <c r="J12" s="57" t="s">
        <v>15</v>
      </c>
      <c r="K12" s="122"/>
      <c r="L12" s="16" t="s">
        <v>17</v>
      </c>
      <c r="M12" s="57" t="s">
        <v>15</v>
      </c>
      <c r="N12" s="122"/>
      <c r="O12" s="16" t="s">
        <v>17</v>
      </c>
      <c r="P12" s="57" t="s">
        <v>15</v>
      </c>
      <c r="Q12" s="122"/>
      <c r="R12" s="16" t="s">
        <v>17</v>
      </c>
      <c r="S12" s="57" t="s">
        <v>15</v>
      </c>
    </row>
    <row r="13" spans="1:19" x14ac:dyDescent="0.3">
      <c r="A13" s="10">
        <v>1</v>
      </c>
      <c r="B13" s="10">
        <v>2</v>
      </c>
      <c r="C13" s="10">
        <v>3</v>
      </c>
      <c r="D13" s="15">
        <v>3</v>
      </c>
      <c r="E13" s="12">
        <v>4</v>
      </c>
      <c r="F13" s="12">
        <f>+E13+1</f>
        <v>5</v>
      </c>
      <c r="G13" s="12">
        <f t="shared" ref="G13:S13" si="0">+F13+1</f>
        <v>6</v>
      </c>
      <c r="H13" s="12">
        <f t="shared" si="0"/>
        <v>7</v>
      </c>
      <c r="I13" s="12">
        <f t="shared" si="0"/>
        <v>8</v>
      </c>
      <c r="J13" s="12">
        <f t="shared" si="0"/>
        <v>9</v>
      </c>
      <c r="K13" s="12">
        <f t="shared" si="0"/>
        <v>10</v>
      </c>
      <c r="L13" s="12">
        <f t="shared" si="0"/>
        <v>11</v>
      </c>
      <c r="M13" s="12">
        <f t="shared" si="0"/>
        <v>12</v>
      </c>
      <c r="N13" s="12">
        <f t="shared" si="0"/>
        <v>13</v>
      </c>
      <c r="O13" s="12">
        <f t="shared" si="0"/>
        <v>14</v>
      </c>
      <c r="P13" s="12">
        <f t="shared" si="0"/>
        <v>15</v>
      </c>
      <c r="Q13" s="12">
        <f t="shared" si="0"/>
        <v>16</v>
      </c>
      <c r="R13" s="12">
        <f t="shared" si="0"/>
        <v>17</v>
      </c>
      <c r="S13" s="12">
        <f t="shared" si="0"/>
        <v>18</v>
      </c>
    </row>
    <row r="14" spans="1:19" x14ac:dyDescent="0.3">
      <c r="A14" s="29">
        <v>1</v>
      </c>
      <c r="B14" s="23">
        <v>1</v>
      </c>
      <c r="C14" s="101"/>
      <c r="D14" s="24" t="s">
        <v>32</v>
      </c>
      <c r="E14" s="42">
        <f t="shared" ref="E14:E35" si="1">+F14+G14</f>
        <v>17082</v>
      </c>
      <c r="F14" s="42">
        <f t="shared" ref="F14:G35" si="2">+I14+L14+O14+R14</f>
        <v>5750</v>
      </c>
      <c r="G14" s="42">
        <f t="shared" si="2"/>
        <v>11332</v>
      </c>
      <c r="H14" s="42">
        <f>+I14+J14</f>
        <v>5129</v>
      </c>
      <c r="I14" s="42">
        <f>SUM(I15:I35)</f>
        <v>1728</v>
      </c>
      <c r="J14" s="42">
        <f>SUM(J15:J35)</f>
        <v>3401</v>
      </c>
      <c r="K14" s="42">
        <f>+L14+M14</f>
        <v>5129</v>
      </c>
      <c r="L14" s="42">
        <f>SUM(L15:L35)</f>
        <v>1728</v>
      </c>
      <c r="M14" s="42">
        <f>SUM(M15:M35)</f>
        <v>3401</v>
      </c>
      <c r="N14" s="42">
        <f>+O14+P14</f>
        <v>5090</v>
      </c>
      <c r="O14" s="42">
        <f>SUM(O15:O35)</f>
        <v>1700</v>
      </c>
      <c r="P14" s="42">
        <f>SUM(P15:P35)</f>
        <v>3390</v>
      </c>
      <c r="Q14" s="42">
        <f>+R14+S14</f>
        <v>1734</v>
      </c>
      <c r="R14" s="42">
        <f>SUM(R15:R35)</f>
        <v>594</v>
      </c>
      <c r="S14" s="42">
        <f>SUM(S15:S35)</f>
        <v>1140</v>
      </c>
    </row>
    <row r="15" spans="1:19" x14ac:dyDescent="0.3">
      <c r="A15" s="118"/>
      <c r="B15" s="119"/>
      <c r="C15" s="58">
        <v>11</v>
      </c>
      <c r="D15" s="17" t="s">
        <v>62</v>
      </c>
      <c r="E15" s="36">
        <f t="shared" si="1"/>
        <v>337</v>
      </c>
      <c r="F15" s="36">
        <f t="shared" si="2"/>
        <v>114</v>
      </c>
      <c r="G15" s="36">
        <f t="shared" si="2"/>
        <v>223</v>
      </c>
      <c r="H15" s="36">
        <f t="shared" ref="H15:H26" si="3">I15+J15</f>
        <v>101</v>
      </c>
      <c r="I15" s="36">
        <v>34</v>
      </c>
      <c r="J15" s="36">
        <v>67</v>
      </c>
      <c r="K15" s="36">
        <f t="shared" ref="K15:K26" si="4">L15+M15</f>
        <v>101</v>
      </c>
      <c r="L15" s="36">
        <v>34</v>
      </c>
      <c r="M15" s="36">
        <v>67</v>
      </c>
      <c r="N15" s="36">
        <f t="shared" ref="N15:N26" si="5">O15+P15</f>
        <v>101</v>
      </c>
      <c r="O15" s="36">
        <v>34</v>
      </c>
      <c r="P15" s="36">
        <v>67</v>
      </c>
      <c r="Q15" s="36">
        <f t="shared" ref="Q15:Q26" si="6">R15+S15</f>
        <v>34</v>
      </c>
      <c r="R15" s="36">
        <v>12</v>
      </c>
      <c r="S15" s="36">
        <v>22</v>
      </c>
    </row>
    <row r="16" spans="1:19" x14ac:dyDescent="0.3">
      <c r="A16" s="118"/>
      <c r="B16" s="119"/>
      <c r="C16" s="58">
        <v>12</v>
      </c>
      <c r="D16" s="17" t="s">
        <v>63</v>
      </c>
      <c r="E16" s="36">
        <f t="shared" si="1"/>
        <v>1091</v>
      </c>
      <c r="F16" s="36">
        <f t="shared" si="2"/>
        <v>368</v>
      </c>
      <c r="G16" s="36">
        <f t="shared" si="2"/>
        <v>723</v>
      </c>
      <c r="H16" s="36">
        <f t="shared" si="3"/>
        <v>327</v>
      </c>
      <c r="I16" s="36">
        <v>110</v>
      </c>
      <c r="J16" s="36">
        <v>217</v>
      </c>
      <c r="K16" s="36">
        <f t="shared" si="4"/>
        <v>327</v>
      </c>
      <c r="L16" s="36">
        <v>110</v>
      </c>
      <c r="M16" s="36">
        <v>217</v>
      </c>
      <c r="N16" s="36">
        <f t="shared" si="5"/>
        <v>327</v>
      </c>
      <c r="O16" s="36">
        <v>110</v>
      </c>
      <c r="P16" s="36">
        <v>217</v>
      </c>
      <c r="Q16" s="36">
        <f t="shared" si="6"/>
        <v>110</v>
      </c>
      <c r="R16" s="36">
        <v>38</v>
      </c>
      <c r="S16" s="36">
        <v>72</v>
      </c>
    </row>
    <row r="17" spans="1:19" x14ac:dyDescent="0.3">
      <c r="A17" s="118"/>
      <c r="B17" s="119"/>
      <c r="C17" s="58">
        <v>29</v>
      </c>
      <c r="D17" s="17" t="s">
        <v>19</v>
      </c>
      <c r="E17" s="36">
        <f t="shared" si="1"/>
        <v>1018</v>
      </c>
      <c r="F17" s="36">
        <f t="shared" si="2"/>
        <v>343</v>
      </c>
      <c r="G17" s="36">
        <f t="shared" si="2"/>
        <v>675</v>
      </c>
      <c r="H17" s="36">
        <f t="shared" si="3"/>
        <v>306</v>
      </c>
      <c r="I17" s="36">
        <v>103</v>
      </c>
      <c r="J17" s="36">
        <v>203</v>
      </c>
      <c r="K17" s="36">
        <f t="shared" si="4"/>
        <v>306</v>
      </c>
      <c r="L17" s="36">
        <v>103</v>
      </c>
      <c r="M17" s="36">
        <v>203</v>
      </c>
      <c r="N17" s="36">
        <f t="shared" si="5"/>
        <v>306</v>
      </c>
      <c r="O17" s="36">
        <v>103</v>
      </c>
      <c r="P17" s="36">
        <v>203</v>
      </c>
      <c r="Q17" s="36">
        <f t="shared" si="6"/>
        <v>100</v>
      </c>
      <c r="R17" s="36">
        <v>34</v>
      </c>
      <c r="S17" s="36">
        <v>66</v>
      </c>
    </row>
    <row r="18" spans="1:19" x14ac:dyDescent="0.3">
      <c r="A18" s="118"/>
      <c r="B18" s="119"/>
      <c r="C18" s="58">
        <v>30</v>
      </c>
      <c r="D18" s="17" t="s">
        <v>64</v>
      </c>
      <c r="E18" s="36">
        <f t="shared" si="1"/>
        <v>474</v>
      </c>
      <c r="F18" s="36">
        <f t="shared" si="2"/>
        <v>160</v>
      </c>
      <c r="G18" s="36">
        <f t="shared" si="2"/>
        <v>314</v>
      </c>
      <c r="H18" s="36">
        <f t="shared" si="3"/>
        <v>142</v>
      </c>
      <c r="I18" s="36">
        <v>48</v>
      </c>
      <c r="J18" s="36">
        <v>94</v>
      </c>
      <c r="K18" s="36">
        <f t="shared" si="4"/>
        <v>142</v>
      </c>
      <c r="L18" s="36">
        <v>48</v>
      </c>
      <c r="M18" s="36">
        <v>94</v>
      </c>
      <c r="N18" s="36">
        <f t="shared" si="5"/>
        <v>142</v>
      </c>
      <c r="O18" s="36">
        <v>48</v>
      </c>
      <c r="P18" s="36">
        <v>94</v>
      </c>
      <c r="Q18" s="36">
        <f t="shared" si="6"/>
        <v>48</v>
      </c>
      <c r="R18" s="36">
        <v>16</v>
      </c>
      <c r="S18" s="36">
        <v>32</v>
      </c>
    </row>
    <row r="19" spans="1:19" x14ac:dyDescent="0.3">
      <c r="A19" s="118"/>
      <c r="B19" s="119"/>
      <c r="C19" s="58">
        <v>53</v>
      </c>
      <c r="D19" s="17" t="s">
        <v>20</v>
      </c>
      <c r="E19" s="36">
        <f t="shared" si="1"/>
        <v>1181</v>
      </c>
      <c r="F19" s="36">
        <f t="shared" si="2"/>
        <v>398</v>
      </c>
      <c r="G19" s="36">
        <f t="shared" si="2"/>
        <v>783</v>
      </c>
      <c r="H19" s="36">
        <f t="shared" si="3"/>
        <v>354</v>
      </c>
      <c r="I19" s="36">
        <v>119</v>
      </c>
      <c r="J19" s="36">
        <v>235</v>
      </c>
      <c r="K19" s="36">
        <f t="shared" si="4"/>
        <v>354</v>
      </c>
      <c r="L19" s="36">
        <v>119</v>
      </c>
      <c r="M19" s="36">
        <v>235</v>
      </c>
      <c r="N19" s="36">
        <f t="shared" si="5"/>
        <v>354</v>
      </c>
      <c r="O19" s="36">
        <v>119</v>
      </c>
      <c r="P19" s="36">
        <v>235</v>
      </c>
      <c r="Q19" s="36">
        <f t="shared" si="6"/>
        <v>119</v>
      </c>
      <c r="R19" s="36">
        <v>41</v>
      </c>
      <c r="S19" s="36">
        <v>78</v>
      </c>
    </row>
    <row r="20" spans="1:19" x14ac:dyDescent="0.3">
      <c r="A20" s="118"/>
      <c r="B20" s="119"/>
      <c r="C20" s="58">
        <v>54</v>
      </c>
      <c r="D20" s="17" t="s">
        <v>65</v>
      </c>
      <c r="E20" s="36">
        <f t="shared" si="1"/>
        <v>583</v>
      </c>
      <c r="F20" s="36">
        <f t="shared" si="2"/>
        <v>196</v>
      </c>
      <c r="G20" s="36">
        <f t="shared" si="2"/>
        <v>387</v>
      </c>
      <c r="H20" s="36">
        <f t="shared" si="3"/>
        <v>175</v>
      </c>
      <c r="I20" s="36">
        <v>59</v>
      </c>
      <c r="J20" s="36">
        <v>116</v>
      </c>
      <c r="K20" s="36">
        <f t="shared" si="4"/>
        <v>175</v>
      </c>
      <c r="L20" s="36">
        <v>59</v>
      </c>
      <c r="M20" s="36">
        <v>116</v>
      </c>
      <c r="N20" s="36">
        <f t="shared" si="5"/>
        <v>175</v>
      </c>
      <c r="O20" s="36">
        <v>59</v>
      </c>
      <c r="P20" s="36">
        <v>116</v>
      </c>
      <c r="Q20" s="36">
        <f t="shared" si="6"/>
        <v>58</v>
      </c>
      <c r="R20" s="36">
        <v>19</v>
      </c>
      <c r="S20" s="36">
        <v>39</v>
      </c>
    </row>
    <row r="21" spans="1:19" x14ac:dyDescent="0.3">
      <c r="A21" s="118"/>
      <c r="B21" s="119"/>
      <c r="C21" s="58">
        <v>56</v>
      </c>
      <c r="D21" s="17" t="s">
        <v>66</v>
      </c>
      <c r="E21" s="36">
        <f t="shared" si="1"/>
        <v>349</v>
      </c>
      <c r="F21" s="36">
        <f t="shared" si="2"/>
        <v>118</v>
      </c>
      <c r="G21" s="36">
        <f t="shared" si="2"/>
        <v>231</v>
      </c>
      <c r="H21" s="36">
        <f t="shared" si="3"/>
        <v>104</v>
      </c>
      <c r="I21" s="36">
        <v>35</v>
      </c>
      <c r="J21" s="36">
        <v>69</v>
      </c>
      <c r="K21" s="36">
        <f t="shared" si="4"/>
        <v>104</v>
      </c>
      <c r="L21" s="36">
        <v>35</v>
      </c>
      <c r="M21" s="36">
        <v>69</v>
      </c>
      <c r="N21" s="36">
        <f t="shared" si="5"/>
        <v>104</v>
      </c>
      <c r="O21" s="36">
        <v>35</v>
      </c>
      <c r="P21" s="36">
        <v>69</v>
      </c>
      <c r="Q21" s="36">
        <f t="shared" si="6"/>
        <v>37</v>
      </c>
      <c r="R21" s="36">
        <v>13</v>
      </c>
      <c r="S21" s="36">
        <v>24</v>
      </c>
    </row>
    <row r="22" spans="1:19" x14ac:dyDescent="0.3">
      <c r="A22" s="118"/>
      <c r="B22" s="119"/>
      <c r="C22" s="58">
        <v>60</v>
      </c>
      <c r="D22" s="17" t="s">
        <v>67</v>
      </c>
      <c r="E22" s="36">
        <f t="shared" si="1"/>
        <v>60</v>
      </c>
      <c r="F22" s="36">
        <f t="shared" si="2"/>
        <v>20</v>
      </c>
      <c r="G22" s="36">
        <f t="shared" si="2"/>
        <v>40</v>
      </c>
      <c r="H22" s="36">
        <f t="shared" si="3"/>
        <v>18</v>
      </c>
      <c r="I22" s="36">
        <v>6</v>
      </c>
      <c r="J22" s="36">
        <v>12</v>
      </c>
      <c r="K22" s="36">
        <f t="shared" si="4"/>
        <v>18</v>
      </c>
      <c r="L22" s="36">
        <v>6</v>
      </c>
      <c r="M22" s="36">
        <v>12</v>
      </c>
      <c r="N22" s="36">
        <f t="shared" si="5"/>
        <v>18</v>
      </c>
      <c r="O22" s="36">
        <v>6</v>
      </c>
      <c r="P22" s="36">
        <v>12</v>
      </c>
      <c r="Q22" s="36">
        <f t="shared" si="6"/>
        <v>6</v>
      </c>
      <c r="R22" s="36">
        <v>2</v>
      </c>
      <c r="S22" s="36">
        <v>4</v>
      </c>
    </row>
    <row r="23" spans="1:19" x14ac:dyDescent="0.3">
      <c r="A23" s="118"/>
      <c r="B23" s="119"/>
      <c r="C23" s="58">
        <v>65</v>
      </c>
      <c r="D23" s="17" t="s">
        <v>68</v>
      </c>
      <c r="E23" s="36">
        <f t="shared" si="1"/>
        <v>2551</v>
      </c>
      <c r="F23" s="36">
        <f t="shared" si="2"/>
        <v>852</v>
      </c>
      <c r="G23" s="36">
        <f t="shared" si="2"/>
        <v>1699</v>
      </c>
      <c r="H23" s="36">
        <f t="shared" si="3"/>
        <v>769</v>
      </c>
      <c r="I23" s="36">
        <v>258</v>
      </c>
      <c r="J23" s="36">
        <v>511</v>
      </c>
      <c r="K23" s="36">
        <f t="shared" si="4"/>
        <v>769</v>
      </c>
      <c r="L23" s="36">
        <v>258</v>
      </c>
      <c r="M23" s="36">
        <v>511</v>
      </c>
      <c r="N23" s="36">
        <f t="shared" si="5"/>
        <v>730</v>
      </c>
      <c r="O23" s="36">
        <v>230</v>
      </c>
      <c r="P23" s="36">
        <v>500</v>
      </c>
      <c r="Q23" s="36">
        <f t="shared" si="6"/>
        <v>283</v>
      </c>
      <c r="R23" s="36">
        <v>106</v>
      </c>
      <c r="S23" s="36">
        <v>177</v>
      </c>
    </row>
    <row r="24" spans="1:19" x14ac:dyDescent="0.3">
      <c r="A24" s="118"/>
      <c r="B24" s="119"/>
      <c r="C24" s="58">
        <v>75</v>
      </c>
      <c r="D24" s="17" t="s">
        <v>69</v>
      </c>
      <c r="E24" s="36">
        <f t="shared" si="1"/>
        <v>510</v>
      </c>
      <c r="F24" s="36">
        <f t="shared" si="2"/>
        <v>172</v>
      </c>
      <c r="G24" s="36">
        <f t="shared" si="2"/>
        <v>338</v>
      </c>
      <c r="H24" s="36">
        <f t="shared" si="3"/>
        <v>153</v>
      </c>
      <c r="I24" s="36">
        <v>52</v>
      </c>
      <c r="J24" s="36">
        <v>101</v>
      </c>
      <c r="K24" s="36">
        <f t="shared" si="4"/>
        <v>153</v>
      </c>
      <c r="L24" s="36">
        <v>52</v>
      </c>
      <c r="M24" s="36">
        <v>101</v>
      </c>
      <c r="N24" s="36">
        <f t="shared" si="5"/>
        <v>153</v>
      </c>
      <c r="O24" s="36">
        <v>52</v>
      </c>
      <c r="P24" s="36">
        <v>101</v>
      </c>
      <c r="Q24" s="36">
        <f t="shared" si="6"/>
        <v>51</v>
      </c>
      <c r="R24" s="36">
        <v>16</v>
      </c>
      <c r="S24" s="36">
        <v>35</v>
      </c>
    </row>
    <row r="25" spans="1:19" x14ac:dyDescent="0.3">
      <c r="A25" s="118"/>
      <c r="B25" s="119"/>
      <c r="C25" s="58">
        <v>77</v>
      </c>
      <c r="D25" s="17" t="s">
        <v>70</v>
      </c>
      <c r="E25" s="36">
        <f t="shared" si="1"/>
        <v>1650</v>
      </c>
      <c r="F25" s="36">
        <f t="shared" si="2"/>
        <v>556</v>
      </c>
      <c r="G25" s="36">
        <f t="shared" si="2"/>
        <v>1094</v>
      </c>
      <c r="H25" s="36">
        <f t="shared" si="3"/>
        <v>495</v>
      </c>
      <c r="I25" s="36">
        <v>167</v>
      </c>
      <c r="J25" s="36">
        <v>328</v>
      </c>
      <c r="K25" s="36">
        <f t="shared" si="4"/>
        <v>495</v>
      </c>
      <c r="L25" s="36">
        <v>167</v>
      </c>
      <c r="M25" s="36">
        <v>328</v>
      </c>
      <c r="N25" s="36">
        <f t="shared" si="5"/>
        <v>495</v>
      </c>
      <c r="O25" s="36">
        <v>167</v>
      </c>
      <c r="P25" s="36">
        <v>328</v>
      </c>
      <c r="Q25" s="36">
        <f t="shared" si="6"/>
        <v>165</v>
      </c>
      <c r="R25" s="36">
        <v>55</v>
      </c>
      <c r="S25" s="36">
        <v>110</v>
      </c>
    </row>
    <row r="26" spans="1:19" x14ac:dyDescent="0.3">
      <c r="A26" s="118"/>
      <c r="B26" s="119"/>
      <c r="C26" s="58">
        <v>81</v>
      </c>
      <c r="D26" s="17" t="s">
        <v>71</v>
      </c>
      <c r="E26" s="36">
        <f t="shared" si="1"/>
        <v>725</v>
      </c>
      <c r="F26" s="36">
        <f t="shared" si="2"/>
        <v>244</v>
      </c>
      <c r="G26" s="36">
        <f t="shared" si="2"/>
        <v>481</v>
      </c>
      <c r="H26" s="36">
        <f t="shared" si="3"/>
        <v>217</v>
      </c>
      <c r="I26" s="36">
        <v>73</v>
      </c>
      <c r="J26" s="36">
        <v>144</v>
      </c>
      <c r="K26" s="36">
        <f t="shared" si="4"/>
        <v>217</v>
      </c>
      <c r="L26" s="36">
        <v>73</v>
      </c>
      <c r="M26" s="36">
        <v>144</v>
      </c>
      <c r="N26" s="36">
        <f t="shared" si="5"/>
        <v>217</v>
      </c>
      <c r="O26" s="36">
        <v>73</v>
      </c>
      <c r="P26" s="36">
        <v>144</v>
      </c>
      <c r="Q26" s="36">
        <f t="shared" si="6"/>
        <v>74</v>
      </c>
      <c r="R26" s="36">
        <v>25</v>
      </c>
      <c r="S26" s="36">
        <v>49</v>
      </c>
    </row>
    <row r="27" spans="1:19" x14ac:dyDescent="0.3">
      <c r="A27" s="118"/>
      <c r="B27" s="119"/>
      <c r="C27" s="58">
        <v>99</v>
      </c>
      <c r="D27" s="17" t="s">
        <v>72</v>
      </c>
      <c r="E27" s="36">
        <f t="shared" si="1"/>
        <v>579</v>
      </c>
      <c r="F27" s="36">
        <f t="shared" si="2"/>
        <v>195</v>
      </c>
      <c r="G27" s="36">
        <f t="shared" si="2"/>
        <v>384</v>
      </c>
      <c r="H27" s="36">
        <f t="shared" ref="H27:H34" si="7">I27+J27</f>
        <v>174</v>
      </c>
      <c r="I27" s="36">
        <v>59</v>
      </c>
      <c r="J27" s="36">
        <v>115</v>
      </c>
      <c r="K27" s="36">
        <f t="shared" ref="K27:K34" si="8">L27+M27</f>
        <v>174</v>
      </c>
      <c r="L27" s="36">
        <v>59</v>
      </c>
      <c r="M27" s="36">
        <v>115</v>
      </c>
      <c r="N27" s="36">
        <f t="shared" ref="N27:N34" si="9">O27+P27</f>
        <v>174</v>
      </c>
      <c r="O27" s="36">
        <v>59</v>
      </c>
      <c r="P27" s="36">
        <v>115</v>
      </c>
      <c r="Q27" s="36">
        <f t="shared" ref="Q27:Q34" si="10">R27+S27</f>
        <v>57</v>
      </c>
      <c r="R27" s="36">
        <v>18</v>
      </c>
      <c r="S27" s="36">
        <v>39</v>
      </c>
    </row>
    <row r="28" spans="1:19" x14ac:dyDescent="0.3">
      <c r="A28" s="118"/>
      <c r="B28" s="119"/>
      <c r="C28" s="58">
        <v>100</v>
      </c>
      <c r="D28" s="17" t="s">
        <v>10</v>
      </c>
      <c r="E28" s="36">
        <f t="shared" si="1"/>
        <v>988</v>
      </c>
      <c r="F28" s="36">
        <f t="shared" si="2"/>
        <v>333</v>
      </c>
      <c r="G28" s="36">
        <f t="shared" si="2"/>
        <v>655</v>
      </c>
      <c r="H28" s="36">
        <f t="shared" si="7"/>
        <v>297</v>
      </c>
      <c r="I28" s="36">
        <v>100</v>
      </c>
      <c r="J28" s="36">
        <v>197</v>
      </c>
      <c r="K28" s="36">
        <f t="shared" si="8"/>
        <v>297</v>
      </c>
      <c r="L28" s="36">
        <v>100</v>
      </c>
      <c r="M28" s="36">
        <v>197</v>
      </c>
      <c r="N28" s="36">
        <f t="shared" si="9"/>
        <v>297</v>
      </c>
      <c r="O28" s="36">
        <v>100</v>
      </c>
      <c r="P28" s="36">
        <v>197</v>
      </c>
      <c r="Q28" s="36">
        <f t="shared" si="10"/>
        <v>97</v>
      </c>
      <c r="R28" s="36">
        <v>33</v>
      </c>
      <c r="S28" s="36">
        <v>64</v>
      </c>
    </row>
    <row r="29" spans="1:19" x14ac:dyDescent="0.3">
      <c r="A29" s="118"/>
      <c r="B29" s="119"/>
      <c r="C29" s="58">
        <v>108</v>
      </c>
      <c r="D29" s="17" t="s">
        <v>73</v>
      </c>
      <c r="E29" s="36">
        <f t="shared" si="1"/>
        <v>1444</v>
      </c>
      <c r="F29" s="36">
        <f t="shared" si="2"/>
        <v>487</v>
      </c>
      <c r="G29" s="36">
        <f t="shared" si="2"/>
        <v>957</v>
      </c>
      <c r="H29" s="36">
        <f t="shared" si="7"/>
        <v>433</v>
      </c>
      <c r="I29" s="36">
        <v>146</v>
      </c>
      <c r="J29" s="36">
        <v>287</v>
      </c>
      <c r="K29" s="36">
        <f t="shared" si="8"/>
        <v>433</v>
      </c>
      <c r="L29" s="36">
        <v>146</v>
      </c>
      <c r="M29" s="36">
        <v>287</v>
      </c>
      <c r="N29" s="36">
        <f t="shared" si="9"/>
        <v>433</v>
      </c>
      <c r="O29" s="36">
        <v>146</v>
      </c>
      <c r="P29" s="36">
        <v>287</v>
      </c>
      <c r="Q29" s="36">
        <f t="shared" si="10"/>
        <v>145</v>
      </c>
      <c r="R29" s="36">
        <v>49</v>
      </c>
      <c r="S29" s="36">
        <v>96</v>
      </c>
    </row>
    <row r="30" spans="1:19" x14ac:dyDescent="0.3">
      <c r="A30" s="118"/>
      <c r="B30" s="119"/>
      <c r="C30" s="58">
        <v>112</v>
      </c>
      <c r="D30" s="17" t="s">
        <v>21</v>
      </c>
      <c r="E30" s="36">
        <f t="shared" si="1"/>
        <v>1104</v>
      </c>
      <c r="F30" s="36">
        <f t="shared" si="2"/>
        <v>372</v>
      </c>
      <c r="G30" s="36">
        <f t="shared" si="2"/>
        <v>732</v>
      </c>
      <c r="H30" s="36">
        <f t="shared" si="7"/>
        <v>332</v>
      </c>
      <c r="I30" s="36">
        <v>112</v>
      </c>
      <c r="J30" s="36">
        <v>220</v>
      </c>
      <c r="K30" s="36">
        <f t="shared" si="8"/>
        <v>332</v>
      </c>
      <c r="L30" s="36">
        <v>112</v>
      </c>
      <c r="M30" s="36">
        <v>220</v>
      </c>
      <c r="N30" s="36">
        <f t="shared" si="9"/>
        <v>332</v>
      </c>
      <c r="O30" s="36">
        <v>112</v>
      </c>
      <c r="P30" s="36">
        <v>220</v>
      </c>
      <c r="Q30" s="36">
        <f t="shared" si="10"/>
        <v>108</v>
      </c>
      <c r="R30" s="36">
        <v>36</v>
      </c>
      <c r="S30" s="36">
        <v>72</v>
      </c>
    </row>
    <row r="31" spans="1:19" x14ac:dyDescent="0.3">
      <c r="A31" s="118"/>
      <c r="B31" s="119"/>
      <c r="C31" s="58">
        <v>114</v>
      </c>
      <c r="D31" s="17" t="s">
        <v>74</v>
      </c>
      <c r="E31" s="36">
        <f t="shared" si="1"/>
        <v>65</v>
      </c>
      <c r="F31" s="36">
        <f t="shared" si="2"/>
        <v>22</v>
      </c>
      <c r="G31" s="36">
        <f t="shared" si="2"/>
        <v>43</v>
      </c>
      <c r="H31" s="36">
        <f t="shared" si="7"/>
        <v>20</v>
      </c>
      <c r="I31" s="36">
        <v>7</v>
      </c>
      <c r="J31" s="36">
        <v>13</v>
      </c>
      <c r="K31" s="36">
        <f t="shared" si="8"/>
        <v>20</v>
      </c>
      <c r="L31" s="36">
        <v>7</v>
      </c>
      <c r="M31" s="36">
        <v>13</v>
      </c>
      <c r="N31" s="36">
        <f t="shared" si="9"/>
        <v>20</v>
      </c>
      <c r="O31" s="36">
        <v>7</v>
      </c>
      <c r="P31" s="36">
        <v>13</v>
      </c>
      <c r="Q31" s="36">
        <f t="shared" si="10"/>
        <v>5</v>
      </c>
      <c r="R31" s="36">
        <v>1</v>
      </c>
      <c r="S31" s="36">
        <v>4</v>
      </c>
    </row>
    <row r="32" spans="1:19" x14ac:dyDescent="0.3">
      <c r="A32" s="118"/>
      <c r="B32" s="119"/>
      <c r="C32" s="58">
        <v>116</v>
      </c>
      <c r="D32" s="17" t="s">
        <v>75</v>
      </c>
      <c r="E32" s="36">
        <f t="shared" si="1"/>
        <v>1071</v>
      </c>
      <c r="F32" s="36">
        <f t="shared" si="2"/>
        <v>361</v>
      </c>
      <c r="G32" s="36">
        <f t="shared" si="2"/>
        <v>710</v>
      </c>
      <c r="H32" s="36">
        <f t="shared" si="7"/>
        <v>321</v>
      </c>
      <c r="I32" s="36">
        <v>108</v>
      </c>
      <c r="J32" s="36">
        <v>213</v>
      </c>
      <c r="K32" s="36">
        <f t="shared" si="8"/>
        <v>321</v>
      </c>
      <c r="L32" s="36">
        <v>108</v>
      </c>
      <c r="M32" s="36">
        <v>213</v>
      </c>
      <c r="N32" s="36">
        <f t="shared" si="9"/>
        <v>321</v>
      </c>
      <c r="O32" s="36">
        <v>108</v>
      </c>
      <c r="P32" s="36">
        <v>213</v>
      </c>
      <c r="Q32" s="36">
        <f t="shared" si="10"/>
        <v>108</v>
      </c>
      <c r="R32" s="36">
        <v>37</v>
      </c>
      <c r="S32" s="36">
        <v>71</v>
      </c>
    </row>
    <row r="33" spans="1:19" x14ac:dyDescent="0.3">
      <c r="A33" s="118"/>
      <c r="B33" s="119"/>
      <c r="C33" s="58">
        <v>122</v>
      </c>
      <c r="D33" s="17" t="s">
        <v>76</v>
      </c>
      <c r="E33" s="36">
        <f t="shared" si="1"/>
        <v>424</v>
      </c>
      <c r="F33" s="36">
        <f t="shared" si="2"/>
        <v>143</v>
      </c>
      <c r="G33" s="36">
        <f t="shared" si="2"/>
        <v>281</v>
      </c>
      <c r="H33" s="36">
        <f t="shared" si="7"/>
        <v>127</v>
      </c>
      <c r="I33" s="36">
        <v>43</v>
      </c>
      <c r="J33" s="36">
        <v>84</v>
      </c>
      <c r="K33" s="36">
        <f t="shared" si="8"/>
        <v>127</v>
      </c>
      <c r="L33" s="36">
        <v>43</v>
      </c>
      <c r="M33" s="36">
        <v>84</v>
      </c>
      <c r="N33" s="36">
        <f t="shared" si="9"/>
        <v>127</v>
      </c>
      <c r="O33" s="36">
        <v>43</v>
      </c>
      <c r="P33" s="36">
        <v>84</v>
      </c>
      <c r="Q33" s="36">
        <f t="shared" si="10"/>
        <v>43</v>
      </c>
      <c r="R33" s="36">
        <v>14</v>
      </c>
      <c r="S33" s="36">
        <v>29</v>
      </c>
    </row>
    <row r="34" spans="1:19" x14ac:dyDescent="0.3">
      <c r="A34" s="118"/>
      <c r="B34" s="119"/>
      <c r="C34" s="58">
        <v>136</v>
      </c>
      <c r="D34" s="17" t="s">
        <v>6</v>
      </c>
      <c r="E34" s="36">
        <f t="shared" si="1"/>
        <v>537</v>
      </c>
      <c r="F34" s="36">
        <f t="shared" si="2"/>
        <v>181</v>
      </c>
      <c r="G34" s="36">
        <f t="shared" si="2"/>
        <v>356</v>
      </c>
      <c r="H34" s="36">
        <f t="shared" si="7"/>
        <v>161</v>
      </c>
      <c r="I34" s="36">
        <v>54</v>
      </c>
      <c r="J34" s="36">
        <v>107</v>
      </c>
      <c r="K34" s="36">
        <f t="shared" si="8"/>
        <v>161</v>
      </c>
      <c r="L34" s="36">
        <v>54</v>
      </c>
      <c r="M34" s="36">
        <v>107</v>
      </c>
      <c r="N34" s="36">
        <f t="shared" si="9"/>
        <v>161</v>
      </c>
      <c r="O34" s="36">
        <v>54</v>
      </c>
      <c r="P34" s="36">
        <v>107</v>
      </c>
      <c r="Q34" s="36">
        <f t="shared" si="10"/>
        <v>54</v>
      </c>
      <c r="R34" s="36">
        <v>19</v>
      </c>
      <c r="S34" s="36">
        <v>35</v>
      </c>
    </row>
    <row r="35" spans="1:19" x14ac:dyDescent="0.3">
      <c r="A35" s="118"/>
      <c r="B35" s="119"/>
      <c r="C35" s="58">
        <v>162</v>
      </c>
      <c r="D35" s="17" t="s">
        <v>59</v>
      </c>
      <c r="E35" s="36">
        <f t="shared" si="1"/>
        <v>341</v>
      </c>
      <c r="F35" s="36">
        <f t="shared" si="2"/>
        <v>115</v>
      </c>
      <c r="G35" s="36">
        <f t="shared" si="2"/>
        <v>226</v>
      </c>
      <c r="H35" s="36">
        <f>I35+J35</f>
        <v>103</v>
      </c>
      <c r="I35" s="36">
        <v>35</v>
      </c>
      <c r="J35" s="36">
        <v>68</v>
      </c>
      <c r="K35" s="36">
        <f>L35+M35</f>
        <v>103</v>
      </c>
      <c r="L35" s="36">
        <v>35</v>
      </c>
      <c r="M35" s="36">
        <v>68</v>
      </c>
      <c r="N35" s="36">
        <f>O35+P35</f>
        <v>103</v>
      </c>
      <c r="O35" s="36">
        <v>35</v>
      </c>
      <c r="P35" s="36">
        <v>68</v>
      </c>
      <c r="Q35" s="36">
        <f>R35+S35</f>
        <v>32</v>
      </c>
      <c r="R35" s="36">
        <v>10</v>
      </c>
      <c r="S35" s="36">
        <v>22</v>
      </c>
    </row>
    <row r="36" spans="1:19" x14ac:dyDescent="0.3">
      <c r="A36" s="29">
        <v>2</v>
      </c>
      <c r="B36" s="22">
        <v>2</v>
      </c>
      <c r="C36" s="25"/>
      <c r="D36" s="24" t="s">
        <v>33</v>
      </c>
      <c r="E36" s="50">
        <f>+F36+G36</f>
        <v>7442</v>
      </c>
      <c r="F36" s="50">
        <f>+I36+L36+O36+R36</f>
        <v>2214</v>
      </c>
      <c r="G36" s="50">
        <f>+J36+M36+P36+S36</f>
        <v>5228</v>
      </c>
      <c r="H36" s="50">
        <f>+I36+J36</f>
        <v>1557</v>
      </c>
      <c r="I36" s="50">
        <f>SUM(I37:I50)</f>
        <v>449</v>
      </c>
      <c r="J36" s="50">
        <f>SUM(J37:J50)</f>
        <v>1108</v>
      </c>
      <c r="K36" s="50">
        <f>+L36+M36</f>
        <v>1959</v>
      </c>
      <c r="L36" s="50">
        <f>SUM(L37:L50)</f>
        <v>587</v>
      </c>
      <c r="M36" s="50">
        <f>SUM(M37:M50)</f>
        <v>1372</v>
      </c>
      <c r="N36" s="50">
        <f>+O36+P36</f>
        <v>1962</v>
      </c>
      <c r="O36" s="50">
        <f>SUM(O37:O50)</f>
        <v>589</v>
      </c>
      <c r="P36" s="50">
        <f>SUM(P37:P50)</f>
        <v>1373</v>
      </c>
      <c r="Q36" s="50">
        <f>+R36+S36</f>
        <v>1964</v>
      </c>
      <c r="R36" s="50">
        <f>SUM(R37:R50)</f>
        <v>589</v>
      </c>
      <c r="S36" s="50">
        <f>SUM(S37:S50)</f>
        <v>1375</v>
      </c>
    </row>
    <row r="37" spans="1:19" x14ac:dyDescent="0.3">
      <c r="A37" s="116"/>
      <c r="B37" s="117"/>
      <c r="C37" s="59">
        <v>4</v>
      </c>
      <c r="D37" s="18" t="s">
        <v>79</v>
      </c>
      <c r="E37" s="86">
        <f t="shared" ref="E37:E50" si="11">+F37+G37</f>
        <v>435</v>
      </c>
      <c r="F37" s="86">
        <f t="shared" ref="F37:G50" si="12">+I37+L37+O37+R37</f>
        <v>131</v>
      </c>
      <c r="G37" s="86">
        <f t="shared" si="12"/>
        <v>304</v>
      </c>
      <c r="H37" s="86">
        <f t="shared" ref="H37:H50" si="13">+I37+J37</f>
        <v>85</v>
      </c>
      <c r="I37" s="86">
        <v>26</v>
      </c>
      <c r="J37" s="86">
        <v>59</v>
      </c>
      <c r="K37" s="86">
        <f t="shared" ref="K37:K50" si="14">+L37+M37</f>
        <v>116</v>
      </c>
      <c r="L37" s="86">
        <v>35</v>
      </c>
      <c r="M37" s="86">
        <v>81</v>
      </c>
      <c r="N37" s="86">
        <f t="shared" ref="N37:N50" si="15">+O37+P37</f>
        <v>117</v>
      </c>
      <c r="O37" s="86">
        <v>35</v>
      </c>
      <c r="P37" s="86">
        <v>82</v>
      </c>
      <c r="Q37" s="86">
        <f t="shared" ref="Q37:Q50" si="16">+R37+S37</f>
        <v>117</v>
      </c>
      <c r="R37" s="86">
        <v>35</v>
      </c>
      <c r="S37" s="86">
        <v>82</v>
      </c>
    </row>
    <row r="38" spans="1:19" x14ac:dyDescent="0.3">
      <c r="A38" s="116"/>
      <c r="B38" s="117"/>
      <c r="C38" s="58">
        <v>11</v>
      </c>
      <c r="D38" s="17" t="s">
        <v>62</v>
      </c>
      <c r="E38" s="86">
        <f t="shared" si="11"/>
        <v>50</v>
      </c>
      <c r="F38" s="86">
        <f t="shared" si="12"/>
        <v>15</v>
      </c>
      <c r="G38" s="86">
        <f t="shared" si="12"/>
        <v>35</v>
      </c>
      <c r="H38" s="86">
        <f t="shared" si="13"/>
        <v>10</v>
      </c>
      <c r="I38" s="86">
        <v>3</v>
      </c>
      <c r="J38" s="86">
        <v>7</v>
      </c>
      <c r="K38" s="86">
        <f t="shared" si="14"/>
        <v>14</v>
      </c>
      <c r="L38" s="86">
        <v>4</v>
      </c>
      <c r="M38" s="86">
        <v>10</v>
      </c>
      <c r="N38" s="86">
        <f t="shared" si="15"/>
        <v>13</v>
      </c>
      <c r="O38" s="86">
        <v>4</v>
      </c>
      <c r="P38" s="86">
        <v>9</v>
      </c>
      <c r="Q38" s="86">
        <f t="shared" si="16"/>
        <v>13</v>
      </c>
      <c r="R38" s="86">
        <v>4</v>
      </c>
      <c r="S38" s="86">
        <v>9</v>
      </c>
    </row>
    <row r="39" spans="1:19" x14ac:dyDescent="0.3">
      <c r="A39" s="116"/>
      <c r="B39" s="117"/>
      <c r="C39" s="58">
        <v>12</v>
      </c>
      <c r="D39" s="17" t="s">
        <v>63</v>
      </c>
      <c r="E39" s="86">
        <f t="shared" si="11"/>
        <v>218</v>
      </c>
      <c r="F39" s="86">
        <f t="shared" si="12"/>
        <v>64</v>
      </c>
      <c r="G39" s="86">
        <f t="shared" si="12"/>
        <v>154</v>
      </c>
      <c r="H39" s="86">
        <f t="shared" si="13"/>
        <v>44</v>
      </c>
      <c r="I39" s="86">
        <v>13</v>
      </c>
      <c r="J39" s="86">
        <v>31</v>
      </c>
      <c r="K39" s="86">
        <f t="shared" si="14"/>
        <v>58</v>
      </c>
      <c r="L39" s="86">
        <v>17</v>
      </c>
      <c r="M39" s="86">
        <v>41</v>
      </c>
      <c r="N39" s="86">
        <f t="shared" si="15"/>
        <v>58</v>
      </c>
      <c r="O39" s="86">
        <v>17</v>
      </c>
      <c r="P39" s="86">
        <v>41</v>
      </c>
      <c r="Q39" s="86">
        <f t="shared" si="16"/>
        <v>58</v>
      </c>
      <c r="R39" s="86">
        <v>17</v>
      </c>
      <c r="S39" s="86">
        <v>41</v>
      </c>
    </row>
    <row r="40" spans="1:19" x14ac:dyDescent="0.3">
      <c r="A40" s="116"/>
      <c r="B40" s="117"/>
      <c r="C40" s="59">
        <v>17</v>
      </c>
      <c r="D40" s="43" t="s">
        <v>80</v>
      </c>
      <c r="E40" s="86">
        <f t="shared" si="11"/>
        <v>20</v>
      </c>
      <c r="F40" s="86">
        <f t="shared" si="12"/>
        <v>6</v>
      </c>
      <c r="G40" s="86">
        <f t="shared" si="12"/>
        <v>14</v>
      </c>
      <c r="H40" s="86">
        <f t="shared" si="13"/>
        <v>4</v>
      </c>
      <c r="I40" s="86">
        <v>1</v>
      </c>
      <c r="J40" s="86">
        <v>3</v>
      </c>
      <c r="K40" s="86">
        <f t="shared" si="14"/>
        <v>4</v>
      </c>
      <c r="L40" s="86">
        <v>1</v>
      </c>
      <c r="M40" s="86">
        <v>3</v>
      </c>
      <c r="N40" s="86">
        <f t="shared" si="15"/>
        <v>6</v>
      </c>
      <c r="O40" s="86">
        <v>2</v>
      </c>
      <c r="P40" s="86">
        <v>4</v>
      </c>
      <c r="Q40" s="86">
        <f t="shared" si="16"/>
        <v>6</v>
      </c>
      <c r="R40" s="86">
        <v>2</v>
      </c>
      <c r="S40" s="86">
        <v>4</v>
      </c>
    </row>
    <row r="41" spans="1:19" x14ac:dyDescent="0.3">
      <c r="A41" s="116"/>
      <c r="B41" s="117"/>
      <c r="C41" s="59">
        <v>19</v>
      </c>
      <c r="D41" s="18" t="s">
        <v>81</v>
      </c>
      <c r="E41" s="86">
        <f t="shared" si="11"/>
        <v>300</v>
      </c>
      <c r="F41" s="86">
        <f t="shared" si="12"/>
        <v>89</v>
      </c>
      <c r="G41" s="86">
        <f t="shared" si="12"/>
        <v>211</v>
      </c>
      <c r="H41" s="86">
        <f t="shared" si="13"/>
        <v>60</v>
      </c>
      <c r="I41" s="86">
        <v>18</v>
      </c>
      <c r="J41" s="86">
        <v>42</v>
      </c>
      <c r="K41" s="86">
        <f t="shared" si="14"/>
        <v>79</v>
      </c>
      <c r="L41" s="86">
        <v>23</v>
      </c>
      <c r="M41" s="86">
        <v>56</v>
      </c>
      <c r="N41" s="86">
        <f t="shared" si="15"/>
        <v>80</v>
      </c>
      <c r="O41" s="86">
        <v>24</v>
      </c>
      <c r="P41" s="86">
        <v>56</v>
      </c>
      <c r="Q41" s="86">
        <f t="shared" si="16"/>
        <v>81</v>
      </c>
      <c r="R41" s="86">
        <v>24</v>
      </c>
      <c r="S41" s="86">
        <v>57</v>
      </c>
    </row>
    <row r="42" spans="1:19" x14ac:dyDescent="0.3">
      <c r="A42" s="116"/>
      <c r="B42" s="117"/>
      <c r="C42" s="59">
        <v>20</v>
      </c>
      <c r="D42" s="18" t="s">
        <v>56</v>
      </c>
      <c r="E42" s="86">
        <f t="shared" si="11"/>
        <v>1300</v>
      </c>
      <c r="F42" s="86">
        <f t="shared" si="12"/>
        <v>390</v>
      </c>
      <c r="G42" s="86">
        <f t="shared" si="12"/>
        <v>910</v>
      </c>
      <c r="H42" s="86">
        <f t="shared" si="13"/>
        <v>300</v>
      </c>
      <c r="I42" s="86">
        <v>90</v>
      </c>
      <c r="J42" s="86">
        <v>210</v>
      </c>
      <c r="K42" s="86">
        <f t="shared" si="14"/>
        <v>333</v>
      </c>
      <c r="L42" s="86">
        <v>100</v>
      </c>
      <c r="M42" s="86">
        <v>233</v>
      </c>
      <c r="N42" s="86">
        <f t="shared" si="15"/>
        <v>333</v>
      </c>
      <c r="O42" s="86">
        <v>100</v>
      </c>
      <c r="P42" s="86">
        <v>233</v>
      </c>
      <c r="Q42" s="86">
        <f t="shared" si="16"/>
        <v>334</v>
      </c>
      <c r="R42" s="86">
        <v>100</v>
      </c>
      <c r="S42" s="86">
        <v>234</v>
      </c>
    </row>
    <row r="43" spans="1:19" x14ac:dyDescent="0.3">
      <c r="A43" s="116"/>
      <c r="B43" s="117"/>
      <c r="C43" s="59">
        <v>21</v>
      </c>
      <c r="D43" s="18" t="s">
        <v>82</v>
      </c>
      <c r="E43" s="86">
        <f t="shared" si="11"/>
        <v>150</v>
      </c>
      <c r="F43" s="86">
        <f t="shared" si="12"/>
        <v>45</v>
      </c>
      <c r="G43" s="86">
        <f t="shared" si="12"/>
        <v>105</v>
      </c>
      <c r="H43" s="86">
        <f t="shared" si="13"/>
        <v>30</v>
      </c>
      <c r="I43" s="86">
        <v>9</v>
      </c>
      <c r="J43" s="86">
        <v>21</v>
      </c>
      <c r="K43" s="86">
        <f t="shared" si="14"/>
        <v>40</v>
      </c>
      <c r="L43" s="86">
        <v>12</v>
      </c>
      <c r="M43" s="86">
        <v>28</v>
      </c>
      <c r="N43" s="86">
        <f t="shared" si="15"/>
        <v>40</v>
      </c>
      <c r="O43" s="86">
        <v>12</v>
      </c>
      <c r="P43" s="86">
        <v>28</v>
      </c>
      <c r="Q43" s="86">
        <f t="shared" si="16"/>
        <v>40</v>
      </c>
      <c r="R43" s="86">
        <v>12</v>
      </c>
      <c r="S43" s="86">
        <v>28</v>
      </c>
    </row>
    <row r="44" spans="1:19" x14ac:dyDescent="0.3">
      <c r="A44" s="116"/>
      <c r="B44" s="117"/>
      <c r="C44" s="58">
        <v>53</v>
      </c>
      <c r="D44" s="17" t="s">
        <v>20</v>
      </c>
      <c r="E44" s="86">
        <f t="shared" si="11"/>
        <v>700</v>
      </c>
      <c r="F44" s="86">
        <f t="shared" si="12"/>
        <v>209</v>
      </c>
      <c r="G44" s="86">
        <f t="shared" si="12"/>
        <v>491</v>
      </c>
      <c r="H44" s="86">
        <f t="shared" si="13"/>
        <v>140</v>
      </c>
      <c r="I44" s="86">
        <v>42</v>
      </c>
      <c r="J44" s="86">
        <v>98</v>
      </c>
      <c r="K44" s="86">
        <f t="shared" si="14"/>
        <v>187</v>
      </c>
      <c r="L44" s="86">
        <v>56</v>
      </c>
      <c r="M44" s="86">
        <v>131</v>
      </c>
      <c r="N44" s="86">
        <f t="shared" si="15"/>
        <v>187</v>
      </c>
      <c r="O44" s="86">
        <v>56</v>
      </c>
      <c r="P44" s="86">
        <v>131</v>
      </c>
      <c r="Q44" s="86">
        <f t="shared" si="16"/>
        <v>186</v>
      </c>
      <c r="R44" s="86">
        <v>55</v>
      </c>
      <c r="S44" s="86">
        <v>131</v>
      </c>
    </row>
    <row r="45" spans="1:19" x14ac:dyDescent="0.3">
      <c r="A45" s="116"/>
      <c r="B45" s="117"/>
      <c r="C45" s="59">
        <v>55</v>
      </c>
      <c r="D45" s="18" t="s">
        <v>58</v>
      </c>
      <c r="E45" s="86">
        <f t="shared" si="11"/>
        <v>600</v>
      </c>
      <c r="F45" s="86">
        <f t="shared" si="12"/>
        <v>180</v>
      </c>
      <c r="G45" s="86">
        <f t="shared" si="12"/>
        <v>420</v>
      </c>
      <c r="H45" s="86">
        <f t="shared" si="13"/>
        <v>150</v>
      </c>
      <c r="I45" s="86">
        <v>45</v>
      </c>
      <c r="J45" s="86">
        <v>105</v>
      </c>
      <c r="K45" s="86">
        <f t="shared" si="14"/>
        <v>150</v>
      </c>
      <c r="L45" s="86">
        <v>45</v>
      </c>
      <c r="M45" s="86">
        <v>105</v>
      </c>
      <c r="N45" s="86">
        <f t="shared" si="15"/>
        <v>150</v>
      </c>
      <c r="O45" s="86">
        <v>45</v>
      </c>
      <c r="P45" s="86">
        <v>105</v>
      </c>
      <c r="Q45" s="86">
        <f t="shared" si="16"/>
        <v>150</v>
      </c>
      <c r="R45" s="86">
        <v>45</v>
      </c>
      <c r="S45" s="86">
        <v>105</v>
      </c>
    </row>
    <row r="46" spans="1:19" x14ac:dyDescent="0.3">
      <c r="A46" s="116"/>
      <c r="B46" s="117"/>
      <c r="C46" s="58">
        <v>56</v>
      </c>
      <c r="D46" s="17" t="s">
        <v>66</v>
      </c>
      <c r="E46" s="86">
        <f t="shared" si="11"/>
        <v>200</v>
      </c>
      <c r="F46" s="86">
        <f t="shared" si="12"/>
        <v>60</v>
      </c>
      <c r="G46" s="86">
        <f t="shared" si="12"/>
        <v>140</v>
      </c>
      <c r="H46" s="86">
        <f t="shared" si="13"/>
        <v>40</v>
      </c>
      <c r="I46" s="86">
        <v>12</v>
      </c>
      <c r="J46" s="86">
        <v>28</v>
      </c>
      <c r="K46" s="86">
        <f t="shared" si="14"/>
        <v>54</v>
      </c>
      <c r="L46" s="86">
        <v>16</v>
      </c>
      <c r="M46" s="86">
        <v>38</v>
      </c>
      <c r="N46" s="86">
        <f t="shared" si="15"/>
        <v>53</v>
      </c>
      <c r="O46" s="86">
        <v>16</v>
      </c>
      <c r="P46" s="86">
        <v>37</v>
      </c>
      <c r="Q46" s="86">
        <f t="shared" si="16"/>
        <v>53</v>
      </c>
      <c r="R46" s="86">
        <v>16</v>
      </c>
      <c r="S46" s="86">
        <v>37</v>
      </c>
    </row>
    <row r="47" spans="1:19" x14ac:dyDescent="0.3">
      <c r="A47" s="116"/>
      <c r="B47" s="117"/>
      <c r="C47" s="59">
        <v>68</v>
      </c>
      <c r="D47" s="18" t="s">
        <v>22</v>
      </c>
      <c r="E47" s="86">
        <f t="shared" si="11"/>
        <v>1800</v>
      </c>
      <c r="F47" s="86">
        <f t="shared" si="12"/>
        <v>540</v>
      </c>
      <c r="G47" s="86">
        <f t="shared" si="12"/>
        <v>1260</v>
      </c>
      <c r="H47" s="86">
        <f t="shared" si="13"/>
        <v>360</v>
      </c>
      <c r="I47" s="86">
        <v>108</v>
      </c>
      <c r="J47" s="86">
        <v>252</v>
      </c>
      <c r="K47" s="86">
        <f t="shared" si="14"/>
        <v>480</v>
      </c>
      <c r="L47" s="86">
        <v>144</v>
      </c>
      <c r="M47" s="86">
        <v>336</v>
      </c>
      <c r="N47" s="86">
        <f t="shared" si="15"/>
        <v>480</v>
      </c>
      <c r="O47" s="86">
        <v>144</v>
      </c>
      <c r="P47" s="86">
        <v>336</v>
      </c>
      <c r="Q47" s="86">
        <f t="shared" si="16"/>
        <v>480</v>
      </c>
      <c r="R47" s="86">
        <v>144</v>
      </c>
      <c r="S47" s="86">
        <v>336</v>
      </c>
    </row>
    <row r="48" spans="1:19" x14ac:dyDescent="0.3">
      <c r="A48" s="116"/>
      <c r="B48" s="117"/>
      <c r="C48" s="58">
        <v>100</v>
      </c>
      <c r="D48" s="17" t="s">
        <v>10</v>
      </c>
      <c r="E48" s="86">
        <f t="shared" si="11"/>
        <v>909</v>
      </c>
      <c r="F48" s="86">
        <f t="shared" si="12"/>
        <v>256</v>
      </c>
      <c r="G48" s="86">
        <f t="shared" si="12"/>
        <v>653</v>
      </c>
      <c r="H48" s="86">
        <f t="shared" si="13"/>
        <v>182</v>
      </c>
      <c r="I48" s="86">
        <v>36</v>
      </c>
      <c r="J48" s="86">
        <v>146</v>
      </c>
      <c r="K48" s="86">
        <f t="shared" si="14"/>
        <v>242</v>
      </c>
      <c r="L48" s="86">
        <v>73</v>
      </c>
      <c r="M48" s="86">
        <v>169</v>
      </c>
      <c r="N48" s="86">
        <f t="shared" si="15"/>
        <v>242</v>
      </c>
      <c r="O48" s="86">
        <v>73</v>
      </c>
      <c r="P48" s="86">
        <v>169</v>
      </c>
      <c r="Q48" s="86">
        <f t="shared" si="16"/>
        <v>243</v>
      </c>
      <c r="R48" s="86">
        <v>74</v>
      </c>
      <c r="S48" s="86">
        <v>169</v>
      </c>
    </row>
    <row r="49" spans="1:19" x14ac:dyDescent="0.3">
      <c r="A49" s="116"/>
      <c r="B49" s="117"/>
      <c r="C49" s="58">
        <v>116</v>
      </c>
      <c r="D49" s="17" t="s">
        <v>75</v>
      </c>
      <c r="E49" s="86">
        <f t="shared" si="11"/>
        <v>160</v>
      </c>
      <c r="F49" s="86">
        <f t="shared" si="12"/>
        <v>49</v>
      </c>
      <c r="G49" s="86">
        <f t="shared" si="12"/>
        <v>111</v>
      </c>
      <c r="H49" s="86">
        <f t="shared" si="13"/>
        <v>32</v>
      </c>
      <c r="I49" s="86">
        <v>10</v>
      </c>
      <c r="J49" s="86">
        <v>22</v>
      </c>
      <c r="K49" s="86">
        <f t="shared" si="14"/>
        <v>42</v>
      </c>
      <c r="L49" s="86">
        <v>13</v>
      </c>
      <c r="M49" s="86">
        <v>29</v>
      </c>
      <c r="N49" s="86">
        <f t="shared" si="15"/>
        <v>43</v>
      </c>
      <c r="O49" s="86">
        <v>13</v>
      </c>
      <c r="P49" s="86">
        <v>30</v>
      </c>
      <c r="Q49" s="86">
        <f t="shared" si="16"/>
        <v>43</v>
      </c>
      <c r="R49" s="86">
        <v>13</v>
      </c>
      <c r="S49" s="86">
        <v>30</v>
      </c>
    </row>
    <row r="50" spans="1:19" x14ac:dyDescent="0.3">
      <c r="A50" s="116"/>
      <c r="B50" s="117"/>
      <c r="C50" s="58">
        <v>162</v>
      </c>
      <c r="D50" s="17" t="s">
        <v>59</v>
      </c>
      <c r="E50" s="86">
        <f t="shared" si="11"/>
        <v>600</v>
      </c>
      <c r="F50" s="86">
        <f t="shared" si="12"/>
        <v>180</v>
      </c>
      <c r="G50" s="86">
        <f t="shared" si="12"/>
        <v>420</v>
      </c>
      <c r="H50" s="86">
        <f t="shared" si="13"/>
        <v>120</v>
      </c>
      <c r="I50" s="86">
        <v>36</v>
      </c>
      <c r="J50" s="86">
        <v>84</v>
      </c>
      <c r="K50" s="86">
        <f t="shared" si="14"/>
        <v>160</v>
      </c>
      <c r="L50" s="86">
        <v>48</v>
      </c>
      <c r="M50" s="86">
        <v>112</v>
      </c>
      <c r="N50" s="86">
        <f t="shared" si="15"/>
        <v>160</v>
      </c>
      <c r="O50" s="86">
        <v>48</v>
      </c>
      <c r="P50" s="86">
        <v>112</v>
      </c>
      <c r="Q50" s="86">
        <f t="shared" si="16"/>
        <v>160</v>
      </c>
      <c r="R50" s="86">
        <v>48</v>
      </c>
      <c r="S50" s="86">
        <v>112</v>
      </c>
    </row>
    <row r="51" spans="1:19" x14ac:dyDescent="0.3">
      <c r="A51" s="29">
        <v>3</v>
      </c>
      <c r="B51" s="22">
        <v>11</v>
      </c>
      <c r="C51" s="25"/>
      <c r="D51" s="24" t="s">
        <v>34</v>
      </c>
      <c r="E51" s="42">
        <f>+F51+G51</f>
        <v>17432</v>
      </c>
      <c r="F51" s="42">
        <f>+I51+L51+O51+R51</f>
        <v>6173</v>
      </c>
      <c r="G51" s="42">
        <f>+J51+M51+P51+S51</f>
        <v>11259</v>
      </c>
      <c r="H51" s="42">
        <f>+I51+J51</f>
        <v>5426</v>
      </c>
      <c r="I51" s="42">
        <f>SUM(I52:I62)</f>
        <v>1935</v>
      </c>
      <c r="J51" s="42">
        <f>SUM(J52:J62)</f>
        <v>3491</v>
      </c>
      <c r="K51" s="42">
        <f>+L51+M51</f>
        <v>4194</v>
      </c>
      <c r="L51" s="42">
        <f>SUM(L52:L62)</f>
        <v>1477</v>
      </c>
      <c r="M51" s="42">
        <f>SUM(M52:M62)</f>
        <v>2717</v>
      </c>
      <c r="N51" s="42">
        <f>+O51+P51</f>
        <v>4102</v>
      </c>
      <c r="O51" s="42">
        <f>SUM(O52:O62)</f>
        <v>1450</v>
      </c>
      <c r="P51" s="42">
        <f>SUM(P52:P62)</f>
        <v>2652</v>
      </c>
      <c r="Q51" s="42">
        <f>+R51+S51</f>
        <v>3710</v>
      </c>
      <c r="R51" s="42">
        <f>SUM(R52:R62)</f>
        <v>1311</v>
      </c>
      <c r="S51" s="42">
        <f>SUM(S52:S62)</f>
        <v>2399</v>
      </c>
    </row>
    <row r="52" spans="1:19" x14ac:dyDescent="0.3">
      <c r="A52" s="116"/>
      <c r="B52" s="117"/>
      <c r="C52" s="58">
        <v>11</v>
      </c>
      <c r="D52" s="17" t="s">
        <v>62</v>
      </c>
      <c r="E52" s="36">
        <f t="shared" ref="E52:E62" si="17">+F52+G52</f>
        <v>211</v>
      </c>
      <c r="F52" s="36">
        <f t="shared" ref="F52:G62" si="18">+I52+L52+O52+R52</f>
        <v>73</v>
      </c>
      <c r="G52" s="36">
        <f t="shared" si="18"/>
        <v>138</v>
      </c>
      <c r="H52" s="36">
        <f t="shared" ref="H52:H62" si="19">+I52+J52</f>
        <v>0</v>
      </c>
      <c r="I52" s="36">
        <v>0</v>
      </c>
      <c r="J52" s="36">
        <v>0</v>
      </c>
      <c r="K52" s="36">
        <f t="shared" ref="K52:K62" si="20">+L52+M52</f>
        <v>22</v>
      </c>
      <c r="L52" s="36">
        <v>7</v>
      </c>
      <c r="M52" s="36">
        <v>15</v>
      </c>
      <c r="N52" s="36">
        <f t="shared" ref="N52:N62" si="21">+O52+P52</f>
        <v>78</v>
      </c>
      <c r="O52" s="36">
        <v>27</v>
      </c>
      <c r="P52" s="36">
        <v>51</v>
      </c>
      <c r="Q52" s="36">
        <f t="shared" ref="Q52:Q62" si="22">+R52+S52</f>
        <v>111</v>
      </c>
      <c r="R52" s="36">
        <v>39</v>
      </c>
      <c r="S52" s="36">
        <v>72</v>
      </c>
    </row>
    <row r="53" spans="1:19" x14ac:dyDescent="0.3">
      <c r="A53" s="116"/>
      <c r="B53" s="117"/>
      <c r="C53" s="58">
        <v>29</v>
      </c>
      <c r="D53" s="17" t="s">
        <v>19</v>
      </c>
      <c r="E53" s="36">
        <f t="shared" si="17"/>
        <v>1197</v>
      </c>
      <c r="F53" s="36">
        <f t="shared" si="18"/>
        <v>421</v>
      </c>
      <c r="G53" s="36">
        <f t="shared" si="18"/>
        <v>776</v>
      </c>
      <c r="H53" s="36">
        <f t="shared" si="19"/>
        <v>0</v>
      </c>
      <c r="I53" s="36">
        <v>0</v>
      </c>
      <c r="J53" s="36">
        <v>0</v>
      </c>
      <c r="K53" s="36">
        <f t="shared" si="20"/>
        <v>267</v>
      </c>
      <c r="L53" s="36">
        <v>93</v>
      </c>
      <c r="M53" s="36">
        <v>174</v>
      </c>
      <c r="N53" s="36">
        <f t="shared" si="21"/>
        <v>447</v>
      </c>
      <c r="O53" s="36">
        <v>157</v>
      </c>
      <c r="P53" s="36">
        <v>290</v>
      </c>
      <c r="Q53" s="36">
        <f t="shared" si="22"/>
        <v>483</v>
      </c>
      <c r="R53" s="36">
        <v>171</v>
      </c>
      <c r="S53" s="36">
        <v>312</v>
      </c>
    </row>
    <row r="54" spans="1:19" x14ac:dyDescent="0.3">
      <c r="A54" s="116"/>
      <c r="B54" s="117"/>
      <c r="C54" s="58">
        <v>53</v>
      </c>
      <c r="D54" s="17" t="s">
        <v>20</v>
      </c>
      <c r="E54" s="36">
        <f t="shared" si="17"/>
        <v>1515</v>
      </c>
      <c r="F54" s="36">
        <f t="shared" si="18"/>
        <v>537</v>
      </c>
      <c r="G54" s="36">
        <f t="shared" si="18"/>
        <v>978</v>
      </c>
      <c r="H54" s="36">
        <f t="shared" si="19"/>
        <v>100</v>
      </c>
      <c r="I54" s="36">
        <v>36</v>
      </c>
      <c r="J54" s="36">
        <v>64</v>
      </c>
      <c r="K54" s="36">
        <f t="shared" si="20"/>
        <v>378</v>
      </c>
      <c r="L54" s="36">
        <v>132</v>
      </c>
      <c r="M54" s="36">
        <v>246</v>
      </c>
      <c r="N54" s="36">
        <f t="shared" si="21"/>
        <v>517</v>
      </c>
      <c r="O54" s="36">
        <v>183</v>
      </c>
      <c r="P54" s="36">
        <v>334</v>
      </c>
      <c r="Q54" s="36">
        <f t="shared" si="22"/>
        <v>520</v>
      </c>
      <c r="R54" s="36">
        <v>186</v>
      </c>
      <c r="S54" s="36">
        <v>334</v>
      </c>
    </row>
    <row r="55" spans="1:19" x14ac:dyDescent="0.3">
      <c r="A55" s="116"/>
      <c r="B55" s="117"/>
      <c r="C55" s="58">
        <v>65</v>
      </c>
      <c r="D55" s="17" t="s">
        <v>68</v>
      </c>
      <c r="E55" s="36">
        <f t="shared" si="17"/>
        <v>369</v>
      </c>
      <c r="F55" s="36">
        <f t="shared" si="18"/>
        <v>129</v>
      </c>
      <c r="G55" s="36">
        <f t="shared" si="18"/>
        <v>240</v>
      </c>
      <c r="H55" s="36">
        <f t="shared" si="19"/>
        <v>0</v>
      </c>
      <c r="I55" s="36">
        <v>0</v>
      </c>
      <c r="J55" s="36">
        <v>0</v>
      </c>
      <c r="K55" s="36">
        <f t="shared" si="20"/>
        <v>93</v>
      </c>
      <c r="L55" s="36">
        <v>33</v>
      </c>
      <c r="M55" s="36">
        <v>60</v>
      </c>
      <c r="N55" s="36">
        <f t="shared" si="21"/>
        <v>138</v>
      </c>
      <c r="O55" s="36">
        <v>48</v>
      </c>
      <c r="P55" s="36">
        <v>90</v>
      </c>
      <c r="Q55" s="36">
        <f t="shared" si="22"/>
        <v>138</v>
      </c>
      <c r="R55" s="36">
        <v>48</v>
      </c>
      <c r="S55" s="36">
        <v>90</v>
      </c>
    </row>
    <row r="56" spans="1:19" x14ac:dyDescent="0.3">
      <c r="A56" s="116"/>
      <c r="B56" s="117"/>
      <c r="C56" s="58">
        <v>75</v>
      </c>
      <c r="D56" s="17" t="s">
        <v>69</v>
      </c>
      <c r="E56" s="36">
        <f t="shared" si="17"/>
        <v>191</v>
      </c>
      <c r="F56" s="36">
        <f t="shared" si="18"/>
        <v>69</v>
      </c>
      <c r="G56" s="36">
        <f t="shared" si="18"/>
        <v>122</v>
      </c>
      <c r="H56" s="36">
        <f t="shared" si="19"/>
        <v>45</v>
      </c>
      <c r="I56" s="36">
        <v>15</v>
      </c>
      <c r="J56" s="36">
        <v>30</v>
      </c>
      <c r="K56" s="36">
        <f t="shared" si="20"/>
        <v>48</v>
      </c>
      <c r="L56" s="36">
        <v>18</v>
      </c>
      <c r="M56" s="36">
        <v>30</v>
      </c>
      <c r="N56" s="36">
        <f t="shared" si="21"/>
        <v>48</v>
      </c>
      <c r="O56" s="36">
        <v>18</v>
      </c>
      <c r="P56" s="36">
        <v>30</v>
      </c>
      <c r="Q56" s="36">
        <f t="shared" si="22"/>
        <v>50</v>
      </c>
      <c r="R56" s="36">
        <v>18</v>
      </c>
      <c r="S56" s="36">
        <v>32</v>
      </c>
    </row>
    <row r="57" spans="1:19" x14ac:dyDescent="0.3">
      <c r="A57" s="116"/>
      <c r="B57" s="117"/>
      <c r="C57" s="59">
        <v>97</v>
      </c>
      <c r="D57" s="19" t="s">
        <v>23</v>
      </c>
      <c r="E57" s="36">
        <f t="shared" si="17"/>
        <v>8100</v>
      </c>
      <c r="F57" s="36">
        <f t="shared" si="18"/>
        <v>2870</v>
      </c>
      <c r="G57" s="36">
        <f t="shared" si="18"/>
        <v>5230</v>
      </c>
      <c r="H57" s="36">
        <f t="shared" si="19"/>
        <v>4374</v>
      </c>
      <c r="I57" s="36">
        <v>1559</v>
      </c>
      <c r="J57" s="36">
        <v>2815</v>
      </c>
      <c r="K57" s="36">
        <f t="shared" si="20"/>
        <v>2001</v>
      </c>
      <c r="L57" s="36">
        <v>702</v>
      </c>
      <c r="M57" s="36">
        <v>1299</v>
      </c>
      <c r="N57" s="36">
        <f t="shared" si="21"/>
        <v>1100</v>
      </c>
      <c r="O57" s="36">
        <v>390</v>
      </c>
      <c r="P57" s="36">
        <v>710</v>
      </c>
      <c r="Q57" s="36">
        <f t="shared" si="22"/>
        <v>625</v>
      </c>
      <c r="R57" s="36">
        <v>219</v>
      </c>
      <c r="S57" s="36">
        <v>406</v>
      </c>
    </row>
    <row r="58" spans="1:19" x14ac:dyDescent="0.3">
      <c r="A58" s="116"/>
      <c r="B58" s="117"/>
      <c r="C58" s="58">
        <v>100</v>
      </c>
      <c r="D58" s="17" t="s">
        <v>10</v>
      </c>
      <c r="E58" s="36">
        <f t="shared" si="17"/>
        <v>1340</v>
      </c>
      <c r="F58" s="36">
        <f t="shared" si="18"/>
        <v>476</v>
      </c>
      <c r="G58" s="36">
        <f t="shared" si="18"/>
        <v>864</v>
      </c>
      <c r="H58" s="36">
        <f t="shared" si="19"/>
        <v>240</v>
      </c>
      <c r="I58" s="36">
        <v>89</v>
      </c>
      <c r="J58" s="36">
        <v>151</v>
      </c>
      <c r="K58" s="36">
        <f t="shared" si="20"/>
        <v>299</v>
      </c>
      <c r="L58" s="36">
        <v>105</v>
      </c>
      <c r="M58" s="36">
        <v>194</v>
      </c>
      <c r="N58" s="36">
        <f t="shared" si="21"/>
        <v>399</v>
      </c>
      <c r="O58" s="36">
        <v>141</v>
      </c>
      <c r="P58" s="36">
        <v>258</v>
      </c>
      <c r="Q58" s="36">
        <f t="shared" si="22"/>
        <v>402</v>
      </c>
      <c r="R58" s="36">
        <v>141</v>
      </c>
      <c r="S58" s="36">
        <v>261</v>
      </c>
    </row>
    <row r="59" spans="1:19" x14ac:dyDescent="0.3">
      <c r="A59" s="116"/>
      <c r="B59" s="117"/>
      <c r="C59" s="58">
        <v>112</v>
      </c>
      <c r="D59" s="17" t="s">
        <v>21</v>
      </c>
      <c r="E59" s="36">
        <f t="shared" si="17"/>
        <v>3235</v>
      </c>
      <c r="F59" s="36">
        <f t="shared" si="18"/>
        <v>1145</v>
      </c>
      <c r="G59" s="36">
        <f t="shared" si="18"/>
        <v>2090</v>
      </c>
      <c r="H59" s="36">
        <f t="shared" si="19"/>
        <v>485</v>
      </c>
      <c r="I59" s="36">
        <v>171</v>
      </c>
      <c r="J59" s="36">
        <v>314</v>
      </c>
      <c r="K59" s="36">
        <f t="shared" si="20"/>
        <v>809</v>
      </c>
      <c r="L59" s="36">
        <v>287</v>
      </c>
      <c r="M59" s="36">
        <v>522</v>
      </c>
      <c r="N59" s="36">
        <f t="shared" si="21"/>
        <v>969</v>
      </c>
      <c r="O59" s="36">
        <v>342</v>
      </c>
      <c r="P59" s="36">
        <v>627</v>
      </c>
      <c r="Q59" s="36">
        <f t="shared" si="22"/>
        <v>972</v>
      </c>
      <c r="R59" s="36">
        <v>345</v>
      </c>
      <c r="S59" s="36">
        <v>627</v>
      </c>
    </row>
    <row r="60" spans="1:19" x14ac:dyDescent="0.3">
      <c r="A60" s="116"/>
      <c r="B60" s="117"/>
      <c r="C60" s="58">
        <v>122</v>
      </c>
      <c r="D60" s="17" t="s">
        <v>76</v>
      </c>
      <c r="E60" s="36">
        <f t="shared" si="17"/>
        <v>24</v>
      </c>
      <c r="F60" s="36">
        <f t="shared" si="18"/>
        <v>9</v>
      </c>
      <c r="G60" s="36">
        <f t="shared" si="18"/>
        <v>15</v>
      </c>
      <c r="H60" s="36">
        <f t="shared" si="19"/>
        <v>0</v>
      </c>
      <c r="I60" s="36">
        <v>0</v>
      </c>
      <c r="J60" s="36">
        <v>0</v>
      </c>
      <c r="K60" s="36">
        <f t="shared" si="20"/>
        <v>6</v>
      </c>
      <c r="L60" s="36">
        <v>3</v>
      </c>
      <c r="M60" s="36">
        <v>3</v>
      </c>
      <c r="N60" s="36">
        <f t="shared" si="21"/>
        <v>9</v>
      </c>
      <c r="O60" s="36">
        <v>3</v>
      </c>
      <c r="P60" s="36">
        <v>6</v>
      </c>
      <c r="Q60" s="36">
        <f t="shared" si="22"/>
        <v>9</v>
      </c>
      <c r="R60" s="36">
        <v>3</v>
      </c>
      <c r="S60" s="36">
        <v>6</v>
      </c>
    </row>
    <row r="61" spans="1:19" x14ac:dyDescent="0.3">
      <c r="A61" s="116"/>
      <c r="B61" s="117"/>
      <c r="C61" s="58">
        <v>136</v>
      </c>
      <c r="D61" s="17" t="s">
        <v>6</v>
      </c>
      <c r="E61" s="36">
        <f t="shared" si="17"/>
        <v>550</v>
      </c>
      <c r="F61" s="36">
        <f t="shared" si="18"/>
        <v>196</v>
      </c>
      <c r="G61" s="36">
        <f t="shared" si="18"/>
        <v>354</v>
      </c>
      <c r="H61" s="36">
        <f t="shared" si="19"/>
        <v>105</v>
      </c>
      <c r="I61" s="36">
        <v>37</v>
      </c>
      <c r="J61" s="36">
        <v>68</v>
      </c>
      <c r="K61" s="36">
        <f t="shared" si="20"/>
        <v>141</v>
      </c>
      <c r="L61" s="36">
        <v>51</v>
      </c>
      <c r="M61" s="36">
        <v>90</v>
      </c>
      <c r="N61" s="36">
        <f t="shared" si="21"/>
        <v>151</v>
      </c>
      <c r="O61" s="36">
        <v>54</v>
      </c>
      <c r="P61" s="36">
        <v>97</v>
      </c>
      <c r="Q61" s="36">
        <f t="shared" si="22"/>
        <v>153</v>
      </c>
      <c r="R61" s="36">
        <v>54</v>
      </c>
      <c r="S61" s="36">
        <v>99</v>
      </c>
    </row>
    <row r="62" spans="1:19" x14ac:dyDescent="0.3">
      <c r="A62" s="116"/>
      <c r="B62" s="117"/>
      <c r="C62" s="58">
        <v>162</v>
      </c>
      <c r="D62" s="17" t="s">
        <v>59</v>
      </c>
      <c r="E62" s="36">
        <f t="shared" si="17"/>
        <v>700</v>
      </c>
      <c r="F62" s="36">
        <f t="shared" si="18"/>
        <v>248</v>
      </c>
      <c r="G62" s="36">
        <f t="shared" si="18"/>
        <v>452</v>
      </c>
      <c r="H62" s="36">
        <f t="shared" si="19"/>
        <v>77</v>
      </c>
      <c r="I62" s="36">
        <v>28</v>
      </c>
      <c r="J62" s="36">
        <v>49</v>
      </c>
      <c r="K62" s="36">
        <f t="shared" si="20"/>
        <v>130</v>
      </c>
      <c r="L62" s="36">
        <v>46</v>
      </c>
      <c r="M62" s="36">
        <v>84</v>
      </c>
      <c r="N62" s="36">
        <f t="shared" si="21"/>
        <v>246</v>
      </c>
      <c r="O62" s="36">
        <v>87</v>
      </c>
      <c r="P62" s="36">
        <v>159</v>
      </c>
      <c r="Q62" s="36">
        <f t="shared" si="22"/>
        <v>247</v>
      </c>
      <c r="R62" s="36">
        <v>87</v>
      </c>
      <c r="S62" s="36">
        <v>160</v>
      </c>
    </row>
    <row r="63" spans="1:19" x14ac:dyDescent="0.3">
      <c r="A63" s="29">
        <v>4</v>
      </c>
      <c r="B63" s="22">
        <v>17</v>
      </c>
      <c r="C63" s="25"/>
      <c r="D63" s="24" t="s">
        <v>35</v>
      </c>
      <c r="E63" s="50">
        <f>+F63+G63</f>
        <v>9370</v>
      </c>
      <c r="F63" s="50">
        <f>+I63+L63+O63+R63</f>
        <v>3830</v>
      </c>
      <c r="G63" s="50">
        <f>+J63+M63+P63+S63</f>
        <v>5540</v>
      </c>
      <c r="H63" s="50">
        <f>+I63+J63</f>
        <v>2800</v>
      </c>
      <c r="I63" s="50">
        <f>SUM(I64:I66)</f>
        <v>1160</v>
      </c>
      <c r="J63" s="50">
        <f>SUM(J64:J66)</f>
        <v>1640</v>
      </c>
      <c r="K63" s="50">
        <f>+L63+M63</f>
        <v>2245</v>
      </c>
      <c r="L63" s="50">
        <f>SUM(L64:L66)</f>
        <v>890</v>
      </c>
      <c r="M63" s="50">
        <f>SUM(M64:M66)</f>
        <v>1355</v>
      </c>
      <c r="N63" s="50">
        <f>+O63+P63</f>
        <v>2285</v>
      </c>
      <c r="O63" s="50">
        <f>SUM(O64:O66)</f>
        <v>940</v>
      </c>
      <c r="P63" s="50">
        <f>SUM(P64:P66)</f>
        <v>1345</v>
      </c>
      <c r="Q63" s="50">
        <f>+R63+S63</f>
        <v>2040</v>
      </c>
      <c r="R63" s="50">
        <f>SUM(R64:R66)</f>
        <v>840</v>
      </c>
      <c r="S63" s="50">
        <f>SUM(S64:S66)</f>
        <v>1200</v>
      </c>
    </row>
    <row r="64" spans="1:19" x14ac:dyDescent="0.3">
      <c r="A64" s="116"/>
      <c r="B64" s="117"/>
      <c r="C64" s="59">
        <v>55</v>
      </c>
      <c r="D64" s="18" t="s">
        <v>58</v>
      </c>
      <c r="E64" s="47">
        <f t="shared" ref="E64:E66" si="23">+F64+G64</f>
        <v>2800</v>
      </c>
      <c r="F64" s="47">
        <f t="shared" ref="F64:G66" si="24">+I64+L64+O64+R64</f>
        <v>1070</v>
      </c>
      <c r="G64" s="47">
        <f t="shared" si="24"/>
        <v>1730</v>
      </c>
      <c r="H64" s="47">
        <f t="shared" ref="H64" si="25">+I64+J64</f>
        <v>760</v>
      </c>
      <c r="I64" s="47">
        <v>300</v>
      </c>
      <c r="J64" s="47">
        <v>460</v>
      </c>
      <c r="K64" s="47">
        <f t="shared" ref="K64:K66" si="26">+L64+M64</f>
        <v>700</v>
      </c>
      <c r="L64" s="47">
        <v>240</v>
      </c>
      <c r="M64" s="47">
        <v>460</v>
      </c>
      <c r="N64" s="47">
        <f t="shared" ref="N64:N66" si="27">+O64+P64</f>
        <v>740</v>
      </c>
      <c r="O64" s="47">
        <v>290</v>
      </c>
      <c r="P64" s="47">
        <v>450</v>
      </c>
      <c r="Q64" s="47">
        <f t="shared" ref="Q64:Q66" si="28">+R64+S64</f>
        <v>600</v>
      </c>
      <c r="R64" s="47">
        <v>240</v>
      </c>
      <c r="S64" s="47">
        <v>360</v>
      </c>
    </row>
    <row r="65" spans="1:19" x14ac:dyDescent="0.3">
      <c r="A65" s="116"/>
      <c r="B65" s="117"/>
      <c r="C65" s="59">
        <v>97</v>
      </c>
      <c r="D65" s="19" t="s">
        <v>23</v>
      </c>
      <c r="E65" s="47">
        <f t="shared" si="23"/>
        <v>390</v>
      </c>
      <c r="F65" s="47">
        <f t="shared" si="24"/>
        <v>160</v>
      </c>
      <c r="G65" s="47">
        <f t="shared" si="24"/>
        <v>230</v>
      </c>
      <c r="H65" s="47">
        <f>I65+J65</f>
        <v>390</v>
      </c>
      <c r="I65" s="47">
        <v>160</v>
      </c>
      <c r="J65" s="47">
        <v>230</v>
      </c>
      <c r="K65" s="47">
        <f t="shared" si="26"/>
        <v>0</v>
      </c>
      <c r="L65" s="47">
        <v>0</v>
      </c>
      <c r="M65" s="47">
        <v>0</v>
      </c>
      <c r="N65" s="47">
        <f t="shared" si="27"/>
        <v>0</v>
      </c>
      <c r="O65" s="47">
        <v>0</v>
      </c>
      <c r="P65" s="47">
        <v>0</v>
      </c>
      <c r="Q65" s="47">
        <f t="shared" si="28"/>
        <v>0</v>
      </c>
      <c r="R65" s="47">
        <v>0</v>
      </c>
      <c r="S65" s="47">
        <v>0</v>
      </c>
    </row>
    <row r="66" spans="1:19" x14ac:dyDescent="0.3">
      <c r="A66" s="116"/>
      <c r="B66" s="117"/>
      <c r="C66" s="58">
        <v>136</v>
      </c>
      <c r="D66" s="17" t="s">
        <v>6</v>
      </c>
      <c r="E66" s="47">
        <f t="shared" si="23"/>
        <v>6180</v>
      </c>
      <c r="F66" s="47">
        <f t="shared" si="24"/>
        <v>2600</v>
      </c>
      <c r="G66" s="47">
        <f t="shared" si="24"/>
        <v>3580</v>
      </c>
      <c r="H66" s="47">
        <f t="shared" ref="H66" si="29">I66+J66</f>
        <v>1650</v>
      </c>
      <c r="I66" s="47">
        <v>700</v>
      </c>
      <c r="J66" s="47">
        <v>950</v>
      </c>
      <c r="K66" s="47">
        <f t="shared" si="26"/>
        <v>1545</v>
      </c>
      <c r="L66" s="47">
        <v>650</v>
      </c>
      <c r="M66" s="47">
        <v>895</v>
      </c>
      <c r="N66" s="47">
        <f t="shared" si="27"/>
        <v>1545</v>
      </c>
      <c r="O66" s="47">
        <v>650</v>
      </c>
      <c r="P66" s="47">
        <v>895</v>
      </c>
      <c r="Q66" s="47">
        <f t="shared" si="28"/>
        <v>1440</v>
      </c>
      <c r="R66" s="47">
        <v>600</v>
      </c>
      <c r="S66" s="47">
        <v>840</v>
      </c>
    </row>
    <row r="67" spans="1:19" x14ac:dyDescent="0.3">
      <c r="A67" s="29">
        <v>5</v>
      </c>
      <c r="B67" s="23">
        <v>21</v>
      </c>
      <c r="C67" s="25"/>
      <c r="D67" s="24" t="s">
        <v>36</v>
      </c>
      <c r="E67" s="50">
        <f>+F67+G67</f>
        <v>1862</v>
      </c>
      <c r="F67" s="50">
        <f>+I67+L67+O67+R67</f>
        <v>766</v>
      </c>
      <c r="G67" s="50">
        <f>+J67+M67+P67+S67</f>
        <v>1096</v>
      </c>
      <c r="H67" s="50">
        <f>+I67+J67</f>
        <v>623</v>
      </c>
      <c r="I67" s="50">
        <f>SUM(I68:I74)</f>
        <v>243</v>
      </c>
      <c r="J67" s="50">
        <f>SUM(J68:J74)</f>
        <v>380</v>
      </c>
      <c r="K67" s="50">
        <f>+L67+M67</f>
        <v>464</v>
      </c>
      <c r="L67" s="50">
        <f>SUM(L68:L74)</f>
        <v>177</v>
      </c>
      <c r="M67" s="50">
        <f>SUM(M68:M74)</f>
        <v>287</v>
      </c>
      <c r="N67" s="50">
        <f>+O67+P67</f>
        <v>300</v>
      </c>
      <c r="O67" s="50">
        <f>SUM(O68:O74)</f>
        <v>126</v>
      </c>
      <c r="P67" s="50">
        <f>SUM(P68:P74)</f>
        <v>174</v>
      </c>
      <c r="Q67" s="50">
        <f>+R67+S67</f>
        <v>475</v>
      </c>
      <c r="R67" s="50">
        <f>SUM(R68:R74)</f>
        <v>220</v>
      </c>
      <c r="S67" s="50">
        <f>SUM(S68:S74)</f>
        <v>255</v>
      </c>
    </row>
    <row r="68" spans="1:19" x14ac:dyDescent="0.3">
      <c r="A68" s="116"/>
      <c r="B68" s="117"/>
      <c r="C68" s="58">
        <v>29</v>
      </c>
      <c r="D68" s="17" t="s">
        <v>19</v>
      </c>
      <c r="E68" s="87">
        <f t="shared" ref="E68:E74" si="30">+F68+G68</f>
        <v>93</v>
      </c>
      <c r="F68" s="37">
        <f t="shared" ref="F68:G74" si="31">+I68+L68+O68+R68</f>
        <v>40</v>
      </c>
      <c r="G68" s="37">
        <f t="shared" si="31"/>
        <v>53</v>
      </c>
      <c r="H68" s="37">
        <f t="shared" ref="H68:H74" si="32">+I68+J68</f>
        <v>36</v>
      </c>
      <c r="I68" s="37">
        <v>16</v>
      </c>
      <c r="J68" s="37">
        <v>20</v>
      </c>
      <c r="K68" s="37">
        <f t="shared" ref="K68:K74" si="33">+L68+M68</f>
        <v>23</v>
      </c>
      <c r="L68" s="37">
        <v>9</v>
      </c>
      <c r="M68" s="37">
        <v>14</v>
      </c>
      <c r="N68" s="37">
        <f t="shared" ref="N68:N74" si="34">+O68+P68</f>
        <v>8</v>
      </c>
      <c r="O68" s="87">
        <v>5</v>
      </c>
      <c r="P68" s="87">
        <v>3</v>
      </c>
      <c r="Q68" s="87">
        <f t="shared" ref="Q68:Q74" si="35">+R68+S68</f>
        <v>26</v>
      </c>
      <c r="R68" s="37">
        <v>10</v>
      </c>
      <c r="S68" s="37">
        <v>16</v>
      </c>
    </row>
    <row r="69" spans="1:19" x14ac:dyDescent="0.3">
      <c r="A69" s="116"/>
      <c r="B69" s="117"/>
      <c r="C69" s="58">
        <v>53</v>
      </c>
      <c r="D69" s="17" t="s">
        <v>20</v>
      </c>
      <c r="E69" s="87">
        <f t="shared" si="30"/>
        <v>165</v>
      </c>
      <c r="F69" s="37">
        <f t="shared" si="31"/>
        <v>73</v>
      </c>
      <c r="G69" s="37">
        <f t="shared" si="31"/>
        <v>92</v>
      </c>
      <c r="H69" s="37">
        <f t="shared" si="32"/>
        <v>41</v>
      </c>
      <c r="I69" s="37">
        <v>18</v>
      </c>
      <c r="J69" s="37">
        <v>23</v>
      </c>
      <c r="K69" s="37">
        <f t="shared" si="33"/>
        <v>42</v>
      </c>
      <c r="L69" s="37">
        <v>19</v>
      </c>
      <c r="M69" s="37">
        <v>23</v>
      </c>
      <c r="N69" s="37">
        <f t="shared" si="34"/>
        <v>41</v>
      </c>
      <c r="O69" s="37">
        <v>18</v>
      </c>
      <c r="P69" s="37">
        <v>23</v>
      </c>
      <c r="Q69" s="87">
        <f t="shared" si="35"/>
        <v>41</v>
      </c>
      <c r="R69" s="37">
        <v>18</v>
      </c>
      <c r="S69" s="37">
        <v>23</v>
      </c>
    </row>
    <row r="70" spans="1:19" x14ac:dyDescent="0.3">
      <c r="A70" s="116"/>
      <c r="B70" s="117"/>
      <c r="C70" s="59">
        <v>68</v>
      </c>
      <c r="D70" s="18" t="s">
        <v>22</v>
      </c>
      <c r="E70" s="87">
        <f t="shared" si="30"/>
        <v>154</v>
      </c>
      <c r="F70" s="37">
        <f t="shared" si="31"/>
        <v>48</v>
      </c>
      <c r="G70" s="37">
        <f t="shared" si="31"/>
        <v>106</v>
      </c>
      <c r="H70" s="37">
        <f t="shared" si="32"/>
        <v>81</v>
      </c>
      <c r="I70" s="37">
        <v>27</v>
      </c>
      <c r="J70" s="37">
        <v>54</v>
      </c>
      <c r="K70" s="37">
        <f t="shared" si="33"/>
        <v>24</v>
      </c>
      <c r="L70" s="37">
        <v>6</v>
      </c>
      <c r="M70" s="37">
        <v>18</v>
      </c>
      <c r="N70" s="37">
        <f t="shared" si="34"/>
        <v>19</v>
      </c>
      <c r="O70" s="87">
        <v>5</v>
      </c>
      <c r="P70" s="87">
        <v>14</v>
      </c>
      <c r="Q70" s="87">
        <f t="shared" si="35"/>
        <v>30</v>
      </c>
      <c r="R70" s="87">
        <v>10</v>
      </c>
      <c r="S70" s="87">
        <v>20</v>
      </c>
    </row>
    <row r="71" spans="1:19" x14ac:dyDescent="0.3">
      <c r="A71" s="116"/>
      <c r="B71" s="117"/>
      <c r="C71" s="59">
        <v>97</v>
      </c>
      <c r="D71" s="19" t="s">
        <v>23</v>
      </c>
      <c r="E71" s="87">
        <f t="shared" si="30"/>
        <v>678</v>
      </c>
      <c r="F71" s="37">
        <f t="shared" si="31"/>
        <v>271</v>
      </c>
      <c r="G71" s="37">
        <f t="shared" si="31"/>
        <v>407</v>
      </c>
      <c r="H71" s="37">
        <f t="shared" si="32"/>
        <v>211</v>
      </c>
      <c r="I71" s="37">
        <v>78</v>
      </c>
      <c r="J71" s="37">
        <v>133</v>
      </c>
      <c r="K71" s="37">
        <f t="shared" si="33"/>
        <v>163</v>
      </c>
      <c r="L71" s="37">
        <v>63</v>
      </c>
      <c r="M71" s="37">
        <v>100</v>
      </c>
      <c r="N71" s="37">
        <f t="shared" si="34"/>
        <v>108</v>
      </c>
      <c r="O71" s="87">
        <v>40</v>
      </c>
      <c r="P71" s="87">
        <v>68</v>
      </c>
      <c r="Q71" s="87">
        <f t="shared" si="35"/>
        <v>196</v>
      </c>
      <c r="R71" s="87">
        <v>90</v>
      </c>
      <c r="S71" s="87">
        <v>106</v>
      </c>
    </row>
    <row r="72" spans="1:19" x14ac:dyDescent="0.3">
      <c r="A72" s="116"/>
      <c r="B72" s="117"/>
      <c r="C72" s="58">
        <v>100</v>
      </c>
      <c r="D72" s="17" t="s">
        <v>10</v>
      </c>
      <c r="E72" s="87">
        <f t="shared" si="30"/>
        <v>123</v>
      </c>
      <c r="F72" s="37">
        <f t="shared" si="31"/>
        <v>57</v>
      </c>
      <c r="G72" s="37">
        <f t="shared" si="31"/>
        <v>66</v>
      </c>
      <c r="H72" s="37">
        <f t="shared" si="32"/>
        <v>35</v>
      </c>
      <c r="I72" s="37">
        <v>16</v>
      </c>
      <c r="J72" s="37">
        <v>19</v>
      </c>
      <c r="K72" s="37">
        <f t="shared" si="33"/>
        <v>30</v>
      </c>
      <c r="L72" s="37">
        <v>13</v>
      </c>
      <c r="M72" s="37">
        <v>17</v>
      </c>
      <c r="N72" s="37">
        <f t="shared" si="34"/>
        <v>14</v>
      </c>
      <c r="O72" s="87">
        <v>4</v>
      </c>
      <c r="P72" s="87">
        <v>10</v>
      </c>
      <c r="Q72" s="87">
        <f t="shared" si="35"/>
        <v>44</v>
      </c>
      <c r="R72" s="87">
        <v>24</v>
      </c>
      <c r="S72" s="87">
        <v>20</v>
      </c>
    </row>
    <row r="73" spans="1:19" x14ac:dyDescent="0.3">
      <c r="A73" s="116"/>
      <c r="B73" s="117"/>
      <c r="C73" s="58">
        <v>112</v>
      </c>
      <c r="D73" s="17" t="s">
        <v>21</v>
      </c>
      <c r="E73" s="87">
        <f t="shared" si="30"/>
        <v>361</v>
      </c>
      <c r="F73" s="37">
        <f t="shared" si="31"/>
        <v>155</v>
      </c>
      <c r="G73" s="37">
        <f t="shared" si="31"/>
        <v>206</v>
      </c>
      <c r="H73" s="37">
        <f t="shared" si="32"/>
        <v>130</v>
      </c>
      <c r="I73" s="37">
        <v>55</v>
      </c>
      <c r="J73" s="37">
        <v>75</v>
      </c>
      <c r="K73" s="37">
        <f t="shared" si="33"/>
        <v>96</v>
      </c>
      <c r="L73" s="37">
        <v>32</v>
      </c>
      <c r="M73" s="37">
        <v>64</v>
      </c>
      <c r="N73" s="37">
        <f t="shared" si="34"/>
        <v>53</v>
      </c>
      <c r="O73" s="87">
        <v>30</v>
      </c>
      <c r="P73" s="87">
        <v>23</v>
      </c>
      <c r="Q73" s="87">
        <f t="shared" si="35"/>
        <v>82</v>
      </c>
      <c r="R73" s="87">
        <v>38</v>
      </c>
      <c r="S73" s="87">
        <v>44</v>
      </c>
    </row>
    <row r="74" spans="1:19" x14ac:dyDescent="0.3">
      <c r="A74" s="116"/>
      <c r="B74" s="117"/>
      <c r="C74" s="58">
        <v>136</v>
      </c>
      <c r="D74" s="17" t="s">
        <v>6</v>
      </c>
      <c r="E74" s="87">
        <f t="shared" si="30"/>
        <v>288</v>
      </c>
      <c r="F74" s="37">
        <f t="shared" si="31"/>
        <v>122</v>
      </c>
      <c r="G74" s="37">
        <f t="shared" si="31"/>
        <v>166</v>
      </c>
      <c r="H74" s="37">
        <f t="shared" si="32"/>
        <v>89</v>
      </c>
      <c r="I74" s="37">
        <v>33</v>
      </c>
      <c r="J74" s="37">
        <v>56</v>
      </c>
      <c r="K74" s="37">
        <f t="shared" si="33"/>
        <v>86</v>
      </c>
      <c r="L74" s="37">
        <v>35</v>
      </c>
      <c r="M74" s="37">
        <v>51</v>
      </c>
      <c r="N74" s="37">
        <f t="shared" si="34"/>
        <v>57</v>
      </c>
      <c r="O74" s="87">
        <v>24</v>
      </c>
      <c r="P74" s="87">
        <v>33</v>
      </c>
      <c r="Q74" s="87">
        <f t="shared" si="35"/>
        <v>56</v>
      </c>
      <c r="R74" s="87">
        <v>30</v>
      </c>
      <c r="S74" s="87">
        <v>26</v>
      </c>
    </row>
    <row r="75" spans="1:19" x14ac:dyDescent="0.3">
      <c r="A75" s="29">
        <v>6</v>
      </c>
      <c r="B75" s="22">
        <v>23</v>
      </c>
      <c r="C75" s="25"/>
      <c r="D75" s="24" t="s">
        <v>37</v>
      </c>
      <c r="E75" s="50">
        <f>+F75+G75</f>
        <v>824</v>
      </c>
      <c r="F75" s="50">
        <f>+I75+L75+O75+R75</f>
        <v>180</v>
      </c>
      <c r="G75" s="50">
        <f>+J75+M75+P75+S75</f>
        <v>644</v>
      </c>
      <c r="H75" s="50">
        <f>+I75+J75</f>
        <v>206</v>
      </c>
      <c r="I75" s="50">
        <f>SUM(I76:I77)</f>
        <v>45</v>
      </c>
      <c r="J75" s="50">
        <f>SUM(J76:J77)</f>
        <v>161</v>
      </c>
      <c r="K75" s="50">
        <f>+L75+M75</f>
        <v>206</v>
      </c>
      <c r="L75" s="50">
        <f>SUM(L76:L77)</f>
        <v>45</v>
      </c>
      <c r="M75" s="50">
        <f>SUM(M76:M77)</f>
        <v>161</v>
      </c>
      <c r="N75" s="50">
        <f>+O75+P75</f>
        <v>206</v>
      </c>
      <c r="O75" s="50">
        <f>SUM(O76:O77)</f>
        <v>45</v>
      </c>
      <c r="P75" s="50">
        <f>SUM(P76:P77)</f>
        <v>161</v>
      </c>
      <c r="Q75" s="50">
        <f>+R75+S75</f>
        <v>206</v>
      </c>
      <c r="R75" s="50">
        <f>SUM(R76:R77)</f>
        <v>45</v>
      </c>
      <c r="S75" s="50">
        <f>SUM(S76:S77)</f>
        <v>161</v>
      </c>
    </row>
    <row r="76" spans="1:19" x14ac:dyDescent="0.3">
      <c r="A76" s="116"/>
      <c r="B76" s="117"/>
      <c r="C76" s="59">
        <v>97</v>
      </c>
      <c r="D76" s="19" t="s">
        <v>23</v>
      </c>
      <c r="E76" s="86">
        <f t="shared" ref="E76:E77" si="36">+F76+G76</f>
        <v>400</v>
      </c>
      <c r="F76" s="86">
        <f t="shared" ref="F76:G77" si="37">+I76+L76+O76+R76</f>
        <v>80</v>
      </c>
      <c r="G76" s="86">
        <f t="shared" si="37"/>
        <v>320</v>
      </c>
      <c r="H76" s="86">
        <f t="shared" ref="H76:H77" si="38">+I76+J76</f>
        <v>100</v>
      </c>
      <c r="I76" s="86">
        <v>20</v>
      </c>
      <c r="J76" s="86">
        <v>80</v>
      </c>
      <c r="K76" s="86">
        <f t="shared" ref="K76:K77" si="39">+L76+M76</f>
        <v>100</v>
      </c>
      <c r="L76" s="86">
        <v>20</v>
      </c>
      <c r="M76" s="86">
        <v>80</v>
      </c>
      <c r="N76" s="86">
        <f t="shared" ref="N76:N77" si="40">+O76+P76</f>
        <v>100</v>
      </c>
      <c r="O76" s="86">
        <v>20</v>
      </c>
      <c r="P76" s="86">
        <v>80</v>
      </c>
      <c r="Q76" s="86">
        <f t="shared" ref="Q76:Q77" si="41">+R76+S76</f>
        <v>100</v>
      </c>
      <c r="R76" s="86">
        <v>20</v>
      </c>
      <c r="S76" s="86">
        <v>80</v>
      </c>
    </row>
    <row r="77" spans="1:19" x14ac:dyDescent="0.3">
      <c r="A77" s="116"/>
      <c r="B77" s="117"/>
      <c r="C77" s="58">
        <v>112</v>
      </c>
      <c r="D77" s="17" t="s">
        <v>21</v>
      </c>
      <c r="E77" s="86">
        <f t="shared" si="36"/>
        <v>424</v>
      </c>
      <c r="F77" s="86">
        <f t="shared" si="37"/>
        <v>100</v>
      </c>
      <c r="G77" s="86">
        <f t="shared" si="37"/>
        <v>324</v>
      </c>
      <c r="H77" s="86">
        <f t="shared" si="38"/>
        <v>106</v>
      </c>
      <c r="I77" s="86">
        <v>25</v>
      </c>
      <c r="J77" s="86">
        <v>81</v>
      </c>
      <c r="K77" s="86">
        <f t="shared" si="39"/>
        <v>106</v>
      </c>
      <c r="L77" s="86">
        <v>25</v>
      </c>
      <c r="M77" s="86">
        <v>81</v>
      </c>
      <c r="N77" s="86">
        <f t="shared" si="40"/>
        <v>106</v>
      </c>
      <c r="O77" s="86">
        <v>25</v>
      </c>
      <c r="P77" s="86">
        <v>81</v>
      </c>
      <c r="Q77" s="86">
        <f t="shared" si="41"/>
        <v>106</v>
      </c>
      <c r="R77" s="86">
        <v>25</v>
      </c>
      <c r="S77" s="86">
        <v>81</v>
      </c>
    </row>
    <row r="78" spans="1:19" x14ac:dyDescent="0.3">
      <c r="A78" s="29">
        <v>7</v>
      </c>
      <c r="B78" s="22">
        <v>24</v>
      </c>
      <c r="C78" s="25"/>
      <c r="D78" s="24" t="s">
        <v>38</v>
      </c>
      <c r="E78" s="50">
        <f t="shared" ref="E78:E81" si="42">+F78+G78</f>
        <v>491</v>
      </c>
      <c r="F78" s="50">
        <f t="shared" ref="F78:F81" si="43">+I78+L78+O78+R78</f>
        <v>20</v>
      </c>
      <c r="G78" s="50">
        <f t="shared" ref="G78:G81" si="44">+J78+M78+P78+S78</f>
        <v>471</v>
      </c>
      <c r="H78" s="50">
        <f>+I78+J78</f>
        <v>93</v>
      </c>
      <c r="I78" s="50">
        <f>SUM(I79:I81)</f>
        <v>3</v>
      </c>
      <c r="J78" s="50">
        <f>SUM(J79:J81)</f>
        <v>90</v>
      </c>
      <c r="K78" s="50">
        <f>+L78+M78</f>
        <v>132</v>
      </c>
      <c r="L78" s="50">
        <f>SUM(L79:L81)</f>
        <v>6</v>
      </c>
      <c r="M78" s="50">
        <f>SUM(M79:M81)</f>
        <v>126</v>
      </c>
      <c r="N78" s="50">
        <f>+O78+P78</f>
        <v>133</v>
      </c>
      <c r="O78" s="50">
        <f>SUM(O79:O81)</f>
        <v>6</v>
      </c>
      <c r="P78" s="50">
        <f>SUM(P79:P81)</f>
        <v>127</v>
      </c>
      <c r="Q78" s="50">
        <f>+R78+S78</f>
        <v>133</v>
      </c>
      <c r="R78" s="50">
        <f>SUM(R79:R81)</f>
        <v>5</v>
      </c>
      <c r="S78" s="50">
        <f>SUM(S79:S81)</f>
        <v>128</v>
      </c>
    </row>
    <row r="79" spans="1:19" x14ac:dyDescent="0.3">
      <c r="A79" s="116"/>
      <c r="B79" s="117"/>
      <c r="C79" s="58">
        <v>53</v>
      </c>
      <c r="D79" s="17" t="s">
        <v>20</v>
      </c>
      <c r="E79" s="86">
        <f t="shared" si="42"/>
        <v>123</v>
      </c>
      <c r="F79" s="86">
        <f t="shared" si="43"/>
        <v>7</v>
      </c>
      <c r="G79" s="86">
        <f t="shared" si="44"/>
        <v>116</v>
      </c>
      <c r="H79" s="86">
        <f t="shared" ref="H79:H81" si="45">+I79+J79</f>
        <v>12</v>
      </c>
      <c r="I79" s="86">
        <v>1</v>
      </c>
      <c r="J79" s="86">
        <v>11</v>
      </c>
      <c r="K79" s="86">
        <f t="shared" ref="K79:K81" si="46">+L79+M79</f>
        <v>37</v>
      </c>
      <c r="L79" s="86">
        <v>2</v>
      </c>
      <c r="M79" s="86">
        <v>35</v>
      </c>
      <c r="N79" s="86">
        <f t="shared" ref="N79:N81" si="47">+O79+P79</f>
        <v>37</v>
      </c>
      <c r="O79" s="86">
        <v>2</v>
      </c>
      <c r="P79" s="86">
        <v>35</v>
      </c>
      <c r="Q79" s="86">
        <f t="shared" ref="Q79:Q81" si="48">+R79+S79</f>
        <v>37</v>
      </c>
      <c r="R79" s="86">
        <v>2</v>
      </c>
      <c r="S79" s="86">
        <v>35</v>
      </c>
    </row>
    <row r="80" spans="1:19" x14ac:dyDescent="0.3">
      <c r="A80" s="116"/>
      <c r="B80" s="117"/>
      <c r="C80" s="59">
        <v>97</v>
      </c>
      <c r="D80" s="19" t="s">
        <v>23</v>
      </c>
      <c r="E80" s="86">
        <f t="shared" si="42"/>
        <v>228</v>
      </c>
      <c r="F80" s="86">
        <f t="shared" si="43"/>
        <v>7</v>
      </c>
      <c r="G80" s="86">
        <f t="shared" si="44"/>
        <v>221</v>
      </c>
      <c r="H80" s="86">
        <f t="shared" si="45"/>
        <v>46</v>
      </c>
      <c r="I80" s="86">
        <v>1</v>
      </c>
      <c r="J80" s="86">
        <v>45</v>
      </c>
      <c r="K80" s="86">
        <f t="shared" si="46"/>
        <v>60</v>
      </c>
      <c r="L80" s="86">
        <v>2</v>
      </c>
      <c r="M80" s="86">
        <v>58</v>
      </c>
      <c r="N80" s="86">
        <f t="shared" si="47"/>
        <v>61</v>
      </c>
      <c r="O80" s="86">
        <v>2</v>
      </c>
      <c r="P80" s="86">
        <v>59</v>
      </c>
      <c r="Q80" s="86">
        <f t="shared" si="48"/>
        <v>61</v>
      </c>
      <c r="R80" s="86">
        <v>2</v>
      </c>
      <c r="S80" s="86">
        <v>59</v>
      </c>
    </row>
    <row r="81" spans="1:19" x14ac:dyDescent="0.3">
      <c r="A81" s="116"/>
      <c r="B81" s="117"/>
      <c r="C81" s="58">
        <v>112</v>
      </c>
      <c r="D81" s="17" t="s">
        <v>21</v>
      </c>
      <c r="E81" s="86">
        <f t="shared" si="42"/>
        <v>140</v>
      </c>
      <c r="F81" s="86">
        <f t="shared" si="43"/>
        <v>6</v>
      </c>
      <c r="G81" s="86">
        <f t="shared" si="44"/>
        <v>134</v>
      </c>
      <c r="H81" s="86">
        <f t="shared" si="45"/>
        <v>35</v>
      </c>
      <c r="I81" s="86">
        <v>1</v>
      </c>
      <c r="J81" s="86">
        <v>34</v>
      </c>
      <c r="K81" s="86">
        <f t="shared" si="46"/>
        <v>35</v>
      </c>
      <c r="L81" s="86">
        <v>2</v>
      </c>
      <c r="M81" s="86">
        <v>33</v>
      </c>
      <c r="N81" s="86">
        <f t="shared" si="47"/>
        <v>35</v>
      </c>
      <c r="O81" s="86">
        <v>2</v>
      </c>
      <c r="P81" s="86">
        <v>33</v>
      </c>
      <c r="Q81" s="86">
        <f t="shared" si="48"/>
        <v>35</v>
      </c>
      <c r="R81" s="86">
        <v>1</v>
      </c>
      <c r="S81" s="86">
        <v>34</v>
      </c>
    </row>
    <row r="82" spans="1:19" x14ac:dyDescent="0.3">
      <c r="A82" s="29">
        <v>8</v>
      </c>
      <c r="B82" s="22">
        <v>25</v>
      </c>
      <c r="C82" s="25"/>
      <c r="D82" s="24" t="s">
        <v>39</v>
      </c>
      <c r="E82" s="50">
        <f>F82+G82</f>
        <v>600</v>
      </c>
      <c r="F82" s="50">
        <f>I82+L82+O82+R82</f>
        <v>222</v>
      </c>
      <c r="G82" s="50">
        <f>J82+M82+P82+S82</f>
        <v>378</v>
      </c>
      <c r="H82" s="50">
        <f>I82+J82</f>
        <v>155</v>
      </c>
      <c r="I82" s="50">
        <f>SUM(I83:I84)</f>
        <v>65</v>
      </c>
      <c r="J82" s="50">
        <f>SUM(J83:J84)</f>
        <v>90</v>
      </c>
      <c r="K82" s="50">
        <f>L82+M82</f>
        <v>160</v>
      </c>
      <c r="L82" s="50">
        <f>SUM(L83:L84)</f>
        <v>63</v>
      </c>
      <c r="M82" s="50">
        <f>SUM(M83:M84)</f>
        <v>97</v>
      </c>
      <c r="N82" s="50">
        <f>O82+P82</f>
        <v>150</v>
      </c>
      <c r="O82" s="50">
        <f>SUM(O83:O84)</f>
        <v>53</v>
      </c>
      <c r="P82" s="50">
        <f>SUM(P83:P84)</f>
        <v>97</v>
      </c>
      <c r="Q82" s="50">
        <f>R82+S82</f>
        <v>135</v>
      </c>
      <c r="R82" s="50">
        <f>SUM(R83:R84)</f>
        <v>41</v>
      </c>
      <c r="S82" s="50">
        <f>SUM(S83:S84)</f>
        <v>94</v>
      </c>
    </row>
    <row r="83" spans="1:19" x14ac:dyDescent="0.3">
      <c r="A83" s="116"/>
      <c r="B83" s="117"/>
      <c r="C83" s="59">
        <v>97</v>
      </c>
      <c r="D83" s="19" t="s">
        <v>23</v>
      </c>
      <c r="E83" s="47">
        <f>+F83+G83</f>
        <v>400</v>
      </c>
      <c r="F83" s="47">
        <f t="shared" ref="F83:G84" si="49">+I83+L83+O83+R83</f>
        <v>130</v>
      </c>
      <c r="G83" s="47">
        <f t="shared" si="49"/>
        <v>270</v>
      </c>
      <c r="H83" s="47">
        <f>+I83+J83</f>
        <v>100</v>
      </c>
      <c r="I83" s="47">
        <v>40</v>
      </c>
      <c r="J83" s="47">
        <v>60</v>
      </c>
      <c r="K83" s="47">
        <f t="shared" ref="K83:K84" si="50">+L83+M83</f>
        <v>110</v>
      </c>
      <c r="L83" s="47">
        <v>40</v>
      </c>
      <c r="M83" s="47">
        <v>70</v>
      </c>
      <c r="N83" s="47">
        <f t="shared" ref="N83:N84" si="51">+O83+P83</f>
        <v>100</v>
      </c>
      <c r="O83" s="47">
        <v>30</v>
      </c>
      <c r="P83" s="47">
        <v>70</v>
      </c>
      <c r="Q83" s="47">
        <f t="shared" ref="Q83:Q84" si="52">+R83+S83</f>
        <v>90</v>
      </c>
      <c r="R83" s="47">
        <v>20</v>
      </c>
      <c r="S83" s="47">
        <v>70</v>
      </c>
    </row>
    <row r="84" spans="1:19" x14ac:dyDescent="0.3">
      <c r="A84" s="116"/>
      <c r="B84" s="117"/>
      <c r="C84" s="58">
        <v>112</v>
      </c>
      <c r="D84" s="17" t="s">
        <v>21</v>
      </c>
      <c r="E84" s="47">
        <f t="shared" ref="E84" si="53">+F84+G84</f>
        <v>200</v>
      </c>
      <c r="F84" s="47">
        <f t="shared" si="49"/>
        <v>92</v>
      </c>
      <c r="G84" s="47">
        <f t="shared" si="49"/>
        <v>108</v>
      </c>
      <c r="H84" s="47">
        <f t="shared" ref="H84" si="54">+I84+J84</f>
        <v>55</v>
      </c>
      <c r="I84" s="47">
        <v>25</v>
      </c>
      <c r="J84" s="47">
        <v>30</v>
      </c>
      <c r="K84" s="47">
        <f t="shared" si="50"/>
        <v>50</v>
      </c>
      <c r="L84" s="47">
        <v>23</v>
      </c>
      <c r="M84" s="47">
        <v>27</v>
      </c>
      <c r="N84" s="47">
        <f t="shared" si="51"/>
        <v>50</v>
      </c>
      <c r="O84" s="47">
        <v>23</v>
      </c>
      <c r="P84" s="47">
        <v>27</v>
      </c>
      <c r="Q84" s="47">
        <f t="shared" si="52"/>
        <v>45</v>
      </c>
      <c r="R84" s="47">
        <v>21</v>
      </c>
      <c r="S84" s="47">
        <v>24</v>
      </c>
    </row>
    <row r="85" spans="1:19" ht="21" customHeight="1" x14ac:dyDescent="0.3">
      <c r="A85" s="29">
        <v>9</v>
      </c>
      <c r="B85" s="22">
        <v>26</v>
      </c>
      <c r="C85" s="25"/>
      <c r="D85" s="24" t="s">
        <v>40</v>
      </c>
      <c r="E85" s="50">
        <f>+F85+G85</f>
        <v>1088</v>
      </c>
      <c r="F85" s="50">
        <f>+I85+L85+O85+R85</f>
        <v>476</v>
      </c>
      <c r="G85" s="50">
        <f>+J85+M85+P85+S85</f>
        <v>612</v>
      </c>
      <c r="H85" s="50">
        <f>+I85+J85</f>
        <v>287</v>
      </c>
      <c r="I85" s="50">
        <f>SUM(I86:I88)</f>
        <v>127</v>
      </c>
      <c r="J85" s="50">
        <f>SUM(J86:J88)</f>
        <v>160</v>
      </c>
      <c r="K85" s="50">
        <f>+L85+M85</f>
        <v>275</v>
      </c>
      <c r="L85" s="50">
        <f>SUM(L86:L88)</f>
        <v>119</v>
      </c>
      <c r="M85" s="50">
        <f>SUM(M86:M88)</f>
        <v>156</v>
      </c>
      <c r="N85" s="50">
        <f>+O85+P85</f>
        <v>226</v>
      </c>
      <c r="O85" s="50">
        <f>SUM(O86:O88)</f>
        <v>99</v>
      </c>
      <c r="P85" s="50">
        <f>SUM(P86:P88)</f>
        <v>127</v>
      </c>
      <c r="Q85" s="50">
        <f>+R85+S85</f>
        <v>300</v>
      </c>
      <c r="R85" s="50">
        <f>SUM(R86:R88)</f>
        <v>131</v>
      </c>
      <c r="S85" s="50">
        <f>SUM(S86:S88)</f>
        <v>169</v>
      </c>
    </row>
    <row r="86" spans="1:19" x14ac:dyDescent="0.3">
      <c r="A86" s="116"/>
      <c r="B86" s="117"/>
      <c r="C86" s="59">
        <v>68</v>
      </c>
      <c r="D86" s="18" t="s">
        <v>22</v>
      </c>
      <c r="E86" s="86">
        <f t="shared" ref="E86:E88" si="55">+F86+G86</f>
        <v>300</v>
      </c>
      <c r="F86" s="86">
        <f t="shared" ref="F86:G88" si="56">+I86+L86+O86+R86</f>
        <v>130</v>
      </c>
      <c r="G86" s="86">
        <f t="shared" si="56"/>
        <v>170</v>
      </c>
      <c r="H86" s="86">
        <f t="shared" ref="H86:H88" si="57">+I86+J86</f>
        <v>80</v>
      </c>
      <c r="I86" s="86">
        <v>35</v>
      </c>
      <c r="J86" s="86">
        <v>45</v>
      </c>
      <c r="K86" s="86">
        <f t="shared" ref="K86:K88" si="58">+L86+M86</f>
        <v>71</v>
      </c>
      <c r="L86" s="86">
        <v>30</v>
      </c>
      <c r="M86" s="86">
        <v>41</v>
      </c>
      <c r="N86" s="86">
        <f t="shared" ref="N86:N88" si="59">+O86+P86</f>
        <v>67</v>
      </c>
      <c r="O86" s="86">
        <v>30</v>
      </c>
      <c r="P86" s="86">
        <v>37</v>
      </c>
      <c r="Q86" s="86">
        <f t="shared" ref="Q86:Q88" si="60">+R86+S86</f>
        <v>82</v>
      </c>
      <c r="R86" s="86">
        <v>35</v>
      </c>
      <c r="S86" s="86">
        <v>47</v>
      </c>
    </row>
    <row r="87" spans="1:19" x14ac:dyDescent="0.3">
      <c r="A87" s="116"/>
      <c r="B87" s="117"/>
      <c r="C87" s="59">
        <v>97</v>
      </c>
      <c r="D87" s="19" t="s">
        <v>23</v>
      </c>
      <c r="E87" s="86">
        <f t="shared" si="55"/>
        <v>633</v>
      </c>
      <c r="F87" s="86">
        <f t="shared" si="56"/>
        <v>278</v>
      </c>
      <c r="G87" s="86">
        <f t="shared" si="56"/>
        <v>355</v>
      </c>
      <c r="H87" s="86">
        <f t="shared" si="57"/>
        <v>170</v>
      </c>
      <c r="I87" s="86">
        <v>75</v>
      </c>
      <c r="J87" s="86">
        <v>95</v>
      </c>
      <c r="K87" s="86">
        <f t="shared" si="58"/>
        <v>163</v>
      </c>
      <c r="L87" s="86">
        <v>71</v>
      </c>
      <c r="M87" s="86">
        <v>92</v>
      </c>
      <c r="N87" s="86">
        <f t="shared" si="59"/>
        <v>120</v>
      </c>
      <c r="O87" s="86">
        <v>52</v>
      </c>
      <c r="P87" s="86">
        <v>68</v>
      </c>
      <c r="Q87" s="86">
        <f t="shared" si="60"/>
        <v>180</v>
      </c>
      <c r="R87" s="86">
        <v>80</v>
      </c>
      <c r="S87" s="86">
        <v>100</v>
      </c>
    </row>
    <row r="88" spans="1:19" x14ac:dyDescent="0.3">
      <c r="A88" s="116"/>
      <c r="B88" s="117"/>
      <c r="C88" s="58">
        <v>112</v>
      </c>
      <c r="D88" s="17" t="s">
        <v>21</v>
      </c>
      <c r="E88" s="86">
        <f t="shared" si="55"/>
        <v>155</v>
      </c>
      <c r="F88" s="86">
        <f t="shared" si="56"/>
        <v>68</v>
      </c>
      <c r="G88" s="86">
        <f t="shared" si="56"/>
        <v>87</v>
      </c>
      <c r="H88" s="86">
        <f t="shared" si="57"/>
        <v>37</v>
      </c>
      <c r="I88" s="86">
        <v>17</v>
      </c>
      <c r="J88" s="86">
        <v>20</v>
      </c>
      <c r="K88" s="86">
        <f t="shared" si="58"/>
        <v>41</v>
      </c>
      <c r="L88" s="86">
        <v>18</v>
      </c>
      <c r="M88" s="86">
        <v>23</v>
      </c>
      <c r="N88" s="86">
        <f t="shared" si="59"/>
        <v>39</v>
      </c>
      <c r="O88" s="86">
        <v>17</v>
      </c>
      <c r="P88" s="86">
        <v>22</v>
      </c>
      <c r="Q88" s="86">
        <f t="shared" si="60"/>
        <v>38</v>
      </c>
      <c r="R88" s="86">
        <v>16</v>
      </c>
      <c r="S88" s="86">
        <v>22</v>
      </c>
    </row>
    <row r="89" spans="1:19" x14ac:dyDescent="0.3">
      <c r="A89" s="29">
        <v>10</v>
      </c>
      <c r="B89" s="22">
        <v>32</v>
      </c>
      <c r="C89" s="25"/>
      <c r="D89" s="24" t="s">
        <v>41</v>
      </c>
      <c r="E89" s="50">
        <f>+F89+G89</f>
        <v>1900</v>
      </c>
      <c r="F89" s="50">
        <f>+I89+L89+O89+R89</f>
        <v>840</v>
      </c>
      <c r="G89" s="50">
        <f>+J89+M89+P89+S89</f>
        <v>1060</v>
      </c>
      <c r="H89" s="50">
        <f>+I89+J89</f>
        <v>730</v>
      </c>
      <c r="I89" s="50">
        <f>SUM(I90:I90)</f>
        <v>300</v>
      </c>
      <c r="J89" s="50">
        <f>SUM(J90:J90)</f>
        <v>430</v>
      </c>
      <c r="K89" s="50">
        <f>+L89+M89</f>
        <v>400</v>
      </c>
      <c r="L89" s="50">
        <f>SUM(L90:L90)</f>
        <v>180</v>
      </c>
      <c r="M89" s="50">
        <f>SUM(M90:M90)</f>
        <v>220</v>
      </c>
      <c r="N89" s="50">
        <f>+O89+P89</f>
        <v>400</v>
      </c>
      <c r="O89" s="50">
        <f>SUM(O90:O90)</f>
        <v>180</v>
      </c>
      <c r="P89" s="50">
        <f>SUM(P90:P90)</f>
        <v>220</v>
      </c>
      <c r="Q89" s="50">
        <f>+R89+S89</f>
        <v>370</v>
      </c>
      <c r="R89" s="50">
        <f>SUM(R90:R90)</f>
        <v>180</v>
      </c>
      <c r="S89" s="50">
        <f>SUM(S90:S90)</f>
        <v>190</v>
      </c>
    </row>
    <row r="90" spans="1:19" x14ac:dyDescent="0.3">
      <c r="A90" s="85"/>
      <c r="B90" s="102"/>
      <c r="C90" s="59">
        <v>97</v>
      </c>
      <c r="D90" s="19" t="s">
        <v>23</v>
      </c>
      <c r="E90" s="47">
        <f t="shared" ref="E90" si="61">+F90+G90</f>
        <v>1900</v>
      </c>
      <c r="F90" s="47">
        <f t="shared" ref="F90:G90" si="62">+I90+L90+O90+R90</f>
        <v>840</v>
      </c>
      <c r="G90" s="47">
        <f t="shared" si="62"/>
        <v>1060</v>
      </c>
      <c r="H90" s="47">
        <f t="shared" ref="H90" si="63">+I90+J90</f>
        <v>730</v>
      </c>
      <c r="I90" s="47">
        <v>300</v>
      </c>
      <c r="J90" s="47">
        <v>430</v>
      </c>
      <c r="K90" s="47">
        <f t="shared" ref="K90" si="64">+L90+M90</f>
        <v>400</v>
      </c>
      <c r="L90" s="47">
        <v>180</v>
      </c>
      <c r="M90" s="47">
        <v>220</v>
      </c>
      <c r="N90" s="47">
        <f t="shared" ref="N90" si="65">+O90+P90</f>
        <v>400</v>
      </c>
      <c r="O90" s="47">
        <v>180</v>
      </c>
      <c r="P90" s="47">
        <v>220</v>
      </c>
      <c r="Q90" s="47">
        <f t="shared" ref="Q90" si="66">+R90+S90</f>
        <v>370</v>
      </c>
      <c r="R90" s="47">
        <v>180</v>
      </c>
      <c r="S90" s="47">
        <v>190</v>
      </c>
    </row>
    <row r="91" spans="1:19" x14ac:dyDescent="0.3">
      <c r="A91" s="29">
        <v>11</v>
      </c>
      <c r="B91" s="22">
        <v>34</v>
      </c>
      <c r="C91" s="25"/>
      <c r="D91" s="24" t="s">
        <v>42</v>
      </c>
      <c r="E91" s="50">
        <f>+F91+G91</f>
        <v>2112</v>
      </c>
      <c r="F91" s="50">
        <f>+I91+L91+O91+R91</f>
        <v>1186</v>
      </c>
      <c r="G91" s="50">
        <f>+J91+M91+P91+S91</f>
        <v>926</v>
      </c>
      <c r="H91" s="50">
        <f>+I91+J91</f>
        <v>526</v>
      </c>
      <c r="I91" s="50">
        <f>SUM(I92:I97)</f>
        <v>296</v>
      </c>
      <c r="J91" s="50">
        <f>SUM(J92:J97)</f>
        <v>230</v>
      </c>
      <c r="K91" s="50">
        <f>+L91+M91</f>
        <v>527</v>
      </c>
      <c r="L91" s="50">
        <f>SUM(L92:L97)</f>
        <v>296</v>
      </c>
      <c r="M91" s="50">
        <f>SUM(M92:M97)</f>
        <v>231</v>
      </c>
      <c r="N91" s="50">
        <f>+O91+P91</f>
        <v>527</v>
      </c>
      <c r="O91" s="50">
        <f>SUM(O92:O97)</f>
        <v>296</v>
      </c>
      <c r="P91" s="50">
        <f>SUM(P92:P97)</f>
        <v>231</v>
      </c>
      <c r="Q91" s="50">
        <f>+R91+S91</f>
        <v>532</v>
      </c>
      <c r="R91" s="50">
        <f>SUM(R92:R97)</f>
        <v>298</v>
      </c>
      <c r="S91" s="50">
        <f>SUM(S92:S97)</f>
        <v>234</v>
      </c>
    </row>
    <row r="92" spans="1:19" x14ac:dyDescent="0.3">
      <c r="A92" s="103"/>
      <c r="B92" s="107"/>
      <c r="C92" s="59">
        <v>28</v>
      </c>
      <c r="D92" s="26" t="s">
        <v>57</v>
      </c>
      <c r="E92" s="47">
        <f t="shared" ref="E92:E97" si="67">+F92+G92</f>
        <v>275</v>
      </c>
      <c r="F92" s="47">
        <f t="shared" ref="F92:G97" si="68">+I92+L92+O92+R92</f>
        <v>180</v>
      </c>
      <c r="G92" s="47">
        <f t="shared" si="68"/>
        <v>95</v>
      </c>
      <c r="H92" s="47">
        <f t="shared" ref="H92:H97" si="69">+I92+J92</f>
        <v>68</v>
      </c>
      <c r="I92" s="47">
        <v>45</v>
      </c>
      <c r="J92" s="47">
        <v>23</v>
      </c>
      <c r="K92" s="47">
        <f t="shared" ref="K92:K97" si="70">+L92+M92</f>
        <v>69</v>
      </c>
      <c r="L92" s="47">
        <v>45</v>
      </c>
      <c r="M92" s="47">
        <v>24</v>
      </c>
      <c r="N92" s="47">
        <f t="shared" ref="N92:N97" si="71">+O92+P92</f>
        <v>69</v>
      </c>
      <c r="O92" s="47">
        <v>45</v>
      </c>
      <c r="P92" s="47">
        <v>24</v>
      </c>
      <c r="Q92" s="47">
        <f t="shared" ref="Q92:Q97" si="72">+R92+S92</f>
        <v>69</v>
      </c>
      <c r="R92" s="47">
        <v>45</v>
      </c>
      <c r="S92" s="47">
        <v>24</v>
      </c>
    </row>
    <row r="93" spans="1:19" x14ac:dyDescent="0.3">
      <c r="A93" s="110"/>
      <c r="B93" s="108"/>
      <c r="C93" s="58">
        <v>53</v>
      </c>
      <c r="D93" s="17" t="s">
        <v>20</v>
      </c>
      <c r="E93" s="47">
        <f t="shared" si="67"/>
        <v>85</v>
      </c>
      <c r="F93" s="47">
        <f t="shared" si="68"/>
        <v>53</v>
      </c>
      <c r="G93" s="47">
        <f t="shared" si="68"/>
        <v>32</v>
      </c>
      <c r="H93" s="47">
        <f t="shared" si="69"/>
        <v>21</v>
      </c>
      <c r="I93" s="47">
        <v>13</v>
      </c>
      <c r="J93" s="47">
        <v>8</v>
      </c>
      <c r="K93" s="47">
        <f t="shared" si="70"/>
        <v>21</v>
      </c>
      <c r="L93" s="47">
        <v>13</v>
      </c>
      <c r="M93" s="47">
        <v>8</v>
      </c>
      <c r="N93" s="47">
        <f t="shared" si="71"/>
        <v>21</v>
      </c>
      <c r="O93" s="47">
        <v>13</v>
      </c>
      <c r="P93" s="47">
        <v>8</v>
      </c>
      <c r="Q93" s="47">
        <f t="shared" si="72"/>
        <v>22</v>
      </c>
      <c r="R93" s="47">
        <v>14</v>
      </c>
      <c r="S93" s="47">
        <v>8</v>
      </c>
    </row>
    <row r="94" spans="1:19" x14ac:dyDescent="0.3">
      <c r="A94" s="110"/>
      <c r="B94" s="108"/>
      <c r="C94" s="59">
        <v>68</v>
      </c>
      <c r="D94" s="18" t="s">
        <v>22</v>
      </c>
      <c r="E94" s="47">
        <f t="shared" si="67"/>
        <v>253</v>
      </c>
      <c r="F94" s="47">
        <f t="shared" si="68"/>
        <v>141</v>
      </c>
      <c r="G94" s="47">
        <f t="shared" si="68"/>
        <v>112</v>
      </c>
      <c r="H94" s="47">
        <f t="shared" si="69"/>
        <v>63</v>
      </c>
      <c r="I94" s="47">
        <v>35</v>
      </c>
      <c r="J94" s="47">
        <v>28</v>
      </c>
      <c r="K94" s="47">
        <f t="shared" si="70"/>
        <v>63</v>
      </c>
      <c r="L94" s="47">
        <v>35</v>
      </c>
      <c r="M94" s="47">
        <v>28</v>
      </c>
      <c r="N94" s="47">
        <f t="shared" si="71"/>
        <v>63</v>
      </c>
      <c r="O94" s="47">
        <v>35</v>
      </c>
      <c r="P94" s="47">
        <v>28</v>
      </c>
      <c r="Q94" s="47">
        <f t="shared" si="72"/>
        <v>64</v>
      </c>
      <c r="R94" s="47">
        <v>36</v>
      </c>
      <c r="S94" s="47">
        <v>28</v>
      </c>
    </row>
    <row r="95" spans="1:19" x14ac:dyDescent="0.3">
      <c r="A95" s="110"/>
      <c r="B95" s="108"/>
      <c r="C95" s="59">
        <v>97</v>
      </c>
      <c r="D95" s="19" t="s">
        <v>23</v>
      </c>
      <c r="E95" s="47">
        <f t="shared" si="67"/>
        <v>634</v>
      </c>
      <c r="F95" s="47">
        <f t="shared" si="68"/>
        <v>349</v>
      </c>
      <c r="G95" s="47">
        <f t="shared" si="68"/>
        <v>285</v>
      </c>
      <c r="H95" s="47">
        <f t="shared" si="69"/>
        <v>158</v>
      </c>
      <c r="I95" s="47">
        <v>87</v>
      </c>
      <c r="J95" s="47">
        <v>71</v>
      </c>
      <c r="K95" s="47">
        <f t="shared" si="70"/>
        <v>158</v>
      </c>
      <c r="L95" s="47">
        <v>87</v>
      </c>
      <c r="M95" s="47">
        <v>71</v>
      </c>
      <c r="N95" s="47">
        <f t="shared" si="71"/>
        <v>158</v>
      </c>
      <c r="O95" s="47">
        <v>87</v>
      </c>
      <c r="P95" s="47">
        <v>71</v>
      </c>
      <c r="Q95" s="47">
        <f t="shared" si="72"/>
        <v>160</v>
      </c>
      <c r="R95" s="47">
        <v>88</v>
      </c>
      <c r="S95" s="47">
        <v>72</v>
      </c>
    </row>
    <row r="96" spans="1:19" x14ac:dyDescent="0.3">
      <c r="A96" s="110"/>
      <c r="B96" s="108"/>
      <c r="C96" s="58">
        <v>112</v>
      </c>
      <c r="D96" s="17" t="s">
        <v>21</v>
      </c>
      <c r="E96" s="47">
        <f t="shared" si="67"/>
        <v>528</v>
      </c>
      <c r="F96" s="47">
        <f t="shared" si="68"/>
        <v>270</v>
      </c>
      <c r="G96" s="47">
        <f t="shared" si="68"/>
        <v>258</v>
      </c>
      <c r="H96" s="47">
        <f t="shared" si="69"/>
        <v>132</v>
      </c>
      <c r="I96" s="47">
        <v>68</v>
      </c>
      <c r="J96" s="47">
        <v>64</v>
      </c>
      <c r="K96" s="47">
        <f t="shared" si="70"/>
        <v>132</v>
      </c>
      <c r="L96" s="47">
        <v>68</v>
      </c>
      <c r="M96" s="47">
        <v>64</v>
      </c>
      <c r="N96" s="47">
        <f t="shared" si="71"/>
        <v>132</v>
      </c>
      <c r="O96" s="47">
        <v>68</v>
      </c>
      <c r="P96" s="47">
        <v>64</v>
      </c>
      <c r="Q96" s="47">
        <f t="shared" si="72"/>
        <v>132</v>
      </c>
      <c r="R96" s="47">
        <v>66</v>
      </c>
      <c r="S96" s="47">
        <v>66</v>
      </c>
    </row>
    <row r="97" spans="1:19" x14ac:dyDescent="0.3">
      <c r="A97" s="104"/>
      <c r="B97" s="109"/>
      <c r="C97" s="58">
        <v>136</v>
      </c>
      <c r="D97" s="17" t="s">
        <v>6</v>
      </c>
      <c r="E97" s="47">
        <f t="shared" si="67"/>
        <v>337</v>
      </c>
      <c r="F97" s="47">
        <f t="shared" si="68"/>
        <v>193</v>
      </c>
      <c r="G97" s="47">
        <f t="shared" si="68"/>
        <v>144</v>
      </c>
      <c r="H97" s="47">
        <f t="shared" si="69"/>
        <v>84</v>
      </c>
      <c r="I97" s="47">
        <v>48</v>
      </c>
      <c r="J97" s="47">
        <v>36</v>
      </c>
      <c r="K97" s="47">
        <f t="shared" si="70"/>
        <v>84</v>
      </c>
      <c r="L97" s="47">
        <v>48</v>
      </c>
      <c r="M97" s="47">
        <v>36</v>
      </c>
      <c r="N97" s="47">
        <f t="shared" si="71"/>
        <v>84</v>
      </c>
      <c r="O97" s="47">
        <v>48</v>
      </c>
      <c r="P97" s="47">
        <v>36</v>
      </c>
      <c r="Q97" s="47">
        <f t="shared" si="72"/>
        <v>85</v>
      </c>
      <c r="R97" s="47">
        <v>49</v>
      </c>
      <c r="S97" s="47">
        <v>36</v>
      </c>
    </row>
    <row r="98" spans="1:19" x14ac:dyDescent="0.3">
      <c r="A98" s="29">
        <v>12</v>
      </c>
      <c r="B98" s="22">
        <v>37</v>
      </c>
      <c r="C98" s="25"/>
      <c r="D98" s="24" t="s">
        <v>43</v>
      </c>
      <c r="E98" s="50">
        <f>+F98+G98</f>
        <v>1000</v>
      </c>
      <c r="F98" s="50">
        <f>+I98+L98+O98+R98</f>
        <v>389</v>
      </c>
      <c r="G98" s="50">
        <f>+J98+M98+P98+S98</f>
        <v>611</v>
      </c>
      <c r="H98" s="50">
        <f>+I98+J98</f>
        <v>239</v>
      </c>
      <c r="I98" s="50">
        <f>SUM(I99:I102)</f>
        <v>97</v>
      </c>
      <c r="J98" s="50">
        <f>SUM(J99:J102)</f>
        <v>142</v>
      </c>
      <c r="K98" s="50">
        <f>+L98+M98</f>
        <v>249</v>
      </c>
      <c r="L98" s="50">
        <f>SUM(L99:L102)</f>
        <v>97</v>
      </c>
      <c r="M98" s="50">
        <f>SUM(M99:M102)</f>
        <v>152</v>
      </c>
      <c r="N98" s="50">
        <f>+O98+P98</f>
        <v>255</v>
      </c>
      <c r="O98" s="50">
        <f>SUM(O99:O102)</f>
        <v>97</v>
      </c>
      <c r="P98" s="50">
        <f>SUM(P99:P102)</f>
        <v>158</v>
      </c>
      <c r="Q98" s="50">
        <f>+R98+S98</f>
        <v>257</v>
      </c>
      <c r="R98" s="50">
        <f>SUM(R99:R102)</f>
        <v>98</v>
      </c>
      <c r="S98" s="50">
        <f>SUM(S99:S102)</f>
        <v>159</v>
      </c>
    </row>
    <row r="99" spans="1:19" x14ac:dyDescent="0.3">
      <c r="A99" s="103"/>
      <c r="B99" s="107"/>
      <c r="C99" s="59">
        <v>68</v>
      </c>
      <c r="D99" s="18" t="s">
        <v>22</v>
      </c>
      <c r="E99" s="47">
        <f t="shared" ref="E99" si="73">+F99+G99</f>
        <v>213</v>
      </c>
      <c r="F99" s="47">
        <f t="shared" ref="F99:G102" si="74">+I99+L99+O99+R99</f>
        <v>80</v>
      </c>
      <c r="G99" s="47">
        <f t="shared" si="74"/>
        <v>133</v>
      </c>
      <c r="H99" s="47">
        <f t="shared" ref="H99:H102" si="75">+I99+J99</f>
        <v>52</v>
      </c>
      <c r="I99" s="47">
        <v>20</v>
      </c>
      <c r="J99" s="47">
        <v>32</v>
      </c>
      <c r="K99" s="47">
        <f t="shared" ref="K99:K102" si="76">+L99+M99</f>
        <v>52</v>
      </c>
      <c r="L99" s="47">
        <v>20</v>
      </c>
      <c r="M99" s="47">
        <v>32</v>
      </c>
      <c r="N99" s="47">
        <f t="shared" ref="N99:N102" si="77">+O99+P99</f>
        <v>54</v>
      </c>
      <c r="O99" s="47">
        <v>20</v>
      </c>
      <c r="P99" s="47">
        <v>34</v>
      </c>
      <c r="Q99" s="47">
        <f t="shared" ref="Q99:Q102" si="78">+R99+S99</f>
        <v>55</v>
      </c>
      <c r="R99" s="47">
        <v>20</v>
      </c>
      <c r="S99" s="47">
        <v>35</v>
      </c>
    </row>
    <row r="100" spans="1:19" x14ac:dyDescent="0.3">
      <c r="A100" s="110"/>
      <c r="B100" s="108"/>
      <c r="C100" s="59">
        <v>97</v>
      </c>
      <c r="D100" s="19" t="s">
        <v>23</v>
      </c>
      <c r="E100" s="47">
        <f>+F100+G100</f>
        <v>356</v>
      </c>
      <c r="F100" s="47">
        <f t="shared" si="74"/>
        <v>140</v>
      </c>
      <c r="G100" s="47">
        <f t="shared" si="74"/>
        <v>216</v>
      </c>
      <c r="H100" s="47">
        <f t="shared" si="75"/>
        <v>80</v>
      </c>
      <c r="I100" s="47">
        <v>35</v>
      </c>
      <c r="J100" s="47">
        <v>45</v>
      </c>
      <c r="K100" s="47">
        <f t="shared" si="76"/>
        <v>90</v>
      </c>
      <c r="L100" s="47">
        <v>35</v>
      </c>
      <c r="M100" s="47">
        <v>55</v>
      </c>
      <c r="N100" s="47">
        <f t="shared" si="77"/>
        <v>93</v>
      </c>
      <c r="O100" s="47">
        <v>35</v>
      </c>
      <c r="P100" s="47">
        <v>58</v>
      </c>
      <c r="Q100" s="47">
        <f t="shared" si="78"/>
        <v>93</v>
      </c>
      <c r="R100" s="47">
        <v>35</v>
      </c>
      <c r="S100" s="47">
        <v>58</v>
      </c>
    </row>
    <row r="101" spans="1:19" x14ac:dyDescent="0.3">
      <c r="A101" s="110"/>
      <c r="B101" s="108"/>
      <c r="C101" s="58">
        <v>112</v>
      </c>
      <c r="D101" s="17" t="s">
        <v>21</v>
      </c>
      <c r="E101" s="47">
        <f t="shared" ref="E101:E102" si="79">+F101+G101</f>
        <v>271</v>
      </c>
      <c r="F101" s="47">
        <f t="shared" si="74"/>
        <v>109</v>
      </c>
      <c r="G101" s="47">
        <f t="shared" si="74"/>
        <v>162</v>
      </c>
      <c r="H101" s="47">
        <f t="shared" si="75"/>
        <v>67</v>
      </c>
      <c r="I101" s="47">
        <v>27</v>
      </c>
      <c r="J101" s="47">
        <v>40</v>
      </c>
      <c r="K101" s="47">
        <f t="shared" si="76"/>
        <v>67</v>
      </c>
      <c r="L101" s="47">
        <v>27</v>
      </c>
      <c r="M101" s="47">
        <v>40</v>
      </c>
      <c r="N101" s="47">
        <f t="shared" si="77"/>
        <v>68</v>
      </c>
      <c r="O101" s="47">
        <v>27</v>
      </c>
      <c r="P101" s="47">
        <v>41</v>
      </c>
      <c r="Q101" s="47">
        <f t="shared" si="78"/>
        <v>69</v>
      </c>
      <c r="R101" s="47">
        <v>28</v>
      </c>
      <c r="S101" s="47">
        <v>41</v>
      </c>
    </row>
    <row r="102" spans="1:19" x14ac:dyDescent="0.3">
      <c r="A102" s="104"/>
      <c r="B102" s="109"/>
      <c r="C102" s="58">
        <v>136</v>
      </c>
      <c r="D102" s="17" t="s">
        <v>6</v>
      </c>
      <c r="E102" s="47">
        <f t="shared" si="79"/>
        <v>160</v>
      </c>
      <c r="F102" s="47">
        <f t="shared" si="74"/>
        <v>60</v>
      </c>
      <c r="G102" s="47">
        <f t="shared" si="74"/>
        <v>100</v>
      </c>
      <c r="H102" s="47">
        <f t="shared" si="75"/>
        <v>40</v>
      </c>
      <c r="I102" s="47">
        <v>15</v>
      </c>
      <c r="J102" s="47">
        <v>25</v>
      </c>
      <c r="K102" s="47">
        <f t="shared" si="76"/>
        <v>40</v>
      </c>
      <c r="L102" s="47">
        <v>15</v>
      </c>
      <c r="M102" s="47">
        <v>25</v>
      </c>
      <c r="N102" s="47">
        <f t="shared" si="77"/>
        <v>40</v>
      </c>
      <c r="O102" s="47">
        <v>15</v>
      </c>
      <c r="P102" s="47">
        <v>25</v>
      </c>
      <c r="Q102" s="47">
        <f t="shared" si="78"/>
        <v>40</v>
      </c>
      <c r="R102" s="47">
        <v>15</v>
      </c>
      <c r="S102" s="47">
        <v>25</v>
      </c>
    </row>
    <row r="103" spans="1:19" x14ac:dyDescent="0.3">
      <c r="A103" s="29">
        <v>13</v>
      </c>
      <c r="B103" s="22">
        <v>40</v>
      </c>
      <c r="C103" s="25"/>
      <c r="D103" s="24" t="s">
        <v>44</v>
      </c>
      <c r="E103" s="50">
        <f>+F103+G103</f>
        <v>1122</v>
      </c>
      <c r="F103" s="50">
        <f>+I103+L103+O103+R103</f>
        <v>6</v>
      </c>
      <c r="G103" s="50">
        <f>+J103+M103+P103+S103</f>
        <v>1116</v>
      </c>
      <c r="H103" s="50">
        <f>+I103+J103</f>
        <v>285</v>
      </c>
      <c r="I103" s="50">
        <f>SUM(I104:I109)</f>
        <v>1</v>
      </c>
      <c r="J103" s="50">
        <f>SUM(J104:J109)</f>
        <v>284</v>
      </c>
      <c r="K103" s="50">
        <f>+L103+M103</f>
        <v>279</v>
      </c>
      <c r="L103" s="50">
        <f>SUM(L104:L109)</f>
        <v>2</v>
      </c>
      <c r="M103" s="50">
        <f>SUM(M104:M109)</f>
        <v>277</v>
      </c>
      <c r="N103" s="50">
        <f>+O103+P103</f>
        <v>264</v>
      </c>
      <c r="O103" s="50">
        <f>SUM(O104:O109)</f>
        <v>2</v>
      </c>
      <c r="P103" s="50">
        <f>SUM(P104:P109)</f>
        <v>262</v>
      </c>
      <c r="Q103" s="50">
        <f>+R103+S103</f>
        <v>294</v>
      </c>
      <c r="R103" s="50">
        <f>SUM(R104:R109)</f>
        <v>1</v>
      </c>
      <c r="S103" s="50">
        <f>SUM(S104:S109)</f>
        <v>293</v>
      </c>
    </row>
    <row r="104" spans="1:19" x14ac:dyDescent="0.3">
      <c r="A104" s="103"/>
      <c r="B104" s="107"/>
      <c r="C104" s="58">
        <v>53</v>
      </c>
      <c r="D104" s="17" t="s">
        <v>20</v>
      </c>
      <c r="E104" s="47">
        <f t="shared" ref="E104:E109" si="80">+F104+G104</f>
        <v>60</v>
      </c>
      <c r="F104" s="47">
        <f t="shared" ref="F104:G109" si="81">+I104+L104+O104+R104</f>
        <v>0</v>
      </c>
      <c r="G104" s="47">
        <f t="shared" si="81"/>
        <v>60</v>
      </c>
      <c r="H104" s="47">
        <f t="shared" ref="H104:H109" si="82">+I104+J104</f>
        <v>10</v>
      </c>
      <c r="I104" s="47">
        <v>0</v>
      </c>
      <c r="J104" s="47">
        <v>10</v>
      </c>
      <c r="K104" s="47">
        <f t="shared" ref="K104:K109" si="83">+L104+M104</f>
        <v>17</v>
      </c>
      <c r="L104" s="47">
        <v>0</v>
      </c>
      <c r="M104" s="47">
        <v>17</v>
      </c>
      <c r="N104" s="47">
        <f t="shared" ref="N104:N109" si="84">+O104+P104</f>
        <v>17</v>
      </c>
      <c r="O104" s="47">
        <v>0</v>
      </c>
      <c r="P104" s="47">
        <v>17</v>
      </c>
      <c r="Q104" s="47">
        <f t="shared" ref="Q104:Q109" si="85">+R104+S104</f>
        <v>16</v>
      </c>
      <c r="R104" s="47">
        <v>0</v>
      </c>
      <c r="S104" s="47">
        <v>16</v>
      </c>
    </row>
    <row r="105" spans="1:19" x14ac:dyDescent="0.3">
      <c r="A105" s="110"/>
      <c r="B105" s="108"/>
      <c r="C105" s="59">
        <v>68</v>
      </c>
      <c r="D105" s="18" t="s">
        <v>22</v>
      </c>
      <c r="E105" s="47">
        <f t="shared" si="80"/>
        <v>257</v>
      </c>
      <c r="F105" s="47">
        <f t="shared" si="81"/>
        <v>1</v>
      </c>
      <c r="G105" s="47">
        <f t="shared" si="81"/>
        <v>256</v>
      </c>
      <c r="H105" s="47">
        <f t="shared" si="82"/>
        <v>64</v>
      </c>
      <c r="I105" s="47">
        <v>0</v>
      </c>
      <c r="J105" s="47">
        <v>64</v>
      </c>
      <c r="K105" s="47">
        <f t="shared" si="83"/>
        <v>64</v>
      </c>
      <c r="L105" s="47">
        <v>0</v>
      </c>
      <c r="M105" s="47">
        <v>64</v>
      </c>
      <c r="N105" s="47">
        <f t="shared" si="84"/>
        <v>65</v>
      </c>
      <c r="O105" s="47">
        <v>1</v>
      </c>
      <c r="P105" s="47">
        <v>64</v>
      </c>
      <c r="Q105" s="47">
        <f t="shared" si="85"/>
        <v>64</v>
      </c>
      <c r="R105" s="47">
        <v>0</v>
      </c>
      <c r="S105" s="47">
        <v>64</v>
      </c>
    </row>
    <row r="106" spans="1:19" x14ac:dyDescent="0.3">
      <c r="A106" s="110"/>
      <c r="B106" s="108"/>
      <c r="C106" s="59">
        <v>97</v>
      </c>
      <c r="D106" s="19" t="s">
        <v>23</v>
      </c>
      <c r="E106" s="47">
        <f t="shared" si="80"/>
        <v>385</v>
      </c>
      <c r="F106" s="47">
        <f t="shared" si="81"/>
        <v>1</v>
      </c>
      <c r="G106" s="47">
        <f t="shared" si="81"/>
        <v>384</v>
      </c>
      <c r="H106" s="47">
        <f t="shared" si="82"/>
        <v>96</v>
      </c>
      <c r="I106" s="47">
        <v>0</v>
      </c>
      <c r="J106" s="47">
        <v>96</v>
      </c>
      <c r="K106" s="47">
        <f t="shared" si="83"/>
        <v>97</v>
      </c>
      <c r="L106" s="47">
        <v>1</v>
      </c>
      <c r="M106" s="47">
        <v>96</v>
      </c>
      <c r="N106" s="47">
        <f t="shared" si="84"/>
        <v>96</v>
      </c>
      <c r="O106" s="47">
        <v>0</v>
      </c>
      <c r="P106" s="47">
        <v>96</v>
      </c>
      <c r="Q106" s="47">
        <f t="shared" si="85"/>
        <v>96</v>
      </c>
      <c r="R106" s="47">
        <v>0</v>
      </c>
      <c r="S106" s="47">
        <v>96</v>
      </c>
    </row>
    <row r="107" spans="1:19" x14ac:dyDescent="0.3">
      <c r="A107" s="110"/>
      <c r="B107" s="108"/>
      <c r="C107" s="58">
        <v>100</v>
      </c>
      <c r="D107" s="17" t="s">
        <v>10</v>
      </c>
      <c r="E107" s="47">
        <f t="shared" si="80"/>
        <v>120</v>
      </c>
      <c r="F107" s="47">
        <f t="shared" si="81"/>
        <v>3</v>
      </c>
      <c r="G107" s="47">
        <f t="shared" si="81"/>
        <v>117</v>
      </c>
      <c r="H107" s="47">
        <f t="shared" si="82"/>
        <v>38</v>
      </c>
      <c r="I107" s="47">
        <v>0</v>
      </c>
      <c r="J107" s="47">
        <v>38</v>
      </c>
      <c r="K107" s="47">
        <f t="shared" si="83"/>
        <v>21</v>
      </c>
      <c r="L107" s="47">
        <v>1</v>
      </c>
      <c r="M107" s="47">
        <v>20</v>
      </c>
      <c r="N107" s="47">
        <f t="shared" si="84"/>
        <v>21</v>
      </c>
      <c r="O107" s="47">
        <v>1</v>
      </c>
      <c r="P107" s="47">
        <v>20</v>
      </c>
      <c r="Q107" s="47">
        <f t="shared" si="85"/>
        <v>40</v>
      </c>
      <c r="R107" s="47">
        <v>1</v>
      </c>
      <c r="S107" s="47">
        <v>39</v>
      </c>
    </row>
    <row r="108" spans="1:19" x14ac:dyDescent="0.3">
      <c r="A108" s="110"/>
      <c r="B108" s="108"/>
      <c r="C108" s="58">
        <v>112</v>
      </c>
      <c r="D108" s="17" t="s">
        <v>21</v>
      </c>
      <c r="E108" s="47">
        <f t="shared" si="80"/>
        <v>234</v>
      </c>
      <c r="F108" s="47">
        <f t="shared" si="81"/>
        <v>1</v>
      </c>
      <c r="G108" s="47">
        <f t="shared" si="81"/>
        <v>233</v>
      </c>
      <c r="H108" s="47">
        <f t="shared" si="82"/>
        <v>59</v>
      </c>
      <c r="I108" s="47">
        <v>1</v>
      </c>
      <c r="J108" s="47">
        <v>58</v>
      </c>
      <c r="K108" s="47">
        <f t="shared" si="83"/>
        <v>59</v>
      </c>
      <c r="L108" s="47">
        <v>0</v>
      </c>
      <c r="M108" s="47">
        <v>59</v>
      </c>
      <c r="N108" s="47">
        <f t="shared" si="84"/>
        <v>59</v>
      </c>
      <c r="O108" s="47">
        <v>0</v>
      </c>
      <c r="P108" s="47">
        <v>59</v>
      </c>
      <c r="Q108" s="47">
        <f t="shared" si="85"/>
        <v>57</v>
      </c>
      <c r="R108" s="47">
        <v>0</v>
      </c>
      <c r="S108" s="47">
        <v>57</v>
      </c>
    </row>
    <row r="109" spans="1:19" x14ac:dyDescent="0.3">
      <c r="A109" s="104"/>
      <c r="B109" s="109"/>
      <c r="C109" s="58">
        <v>136</v>
      </c>
      <c r="D109" s="17" t="s">
        <v>6</v>
      </c>
      <c r="E109" s="47">
        <f t="shared" si="80"/>
        <v>66</v>
      </c>
      <c r="F109" s="47">
        <f t="shared" si="81"/>
        <v>0</v>
      </c>
      <c r="G109" s="47">
        <f t="shared" si="81"/>
        <v>66</v>
      </c>
      <c r="H109" s="47">
        <f t="shared" si="82"/>
        <v>18</v>
      </c>
      <c r="I109" s="47">
        <v>0</v>
      </c>
      <c r="J109" s="47">
        <v>18</v>
      </c>
      <c r="K109" s="47">
        <f t="shared" si="83"/>
        <v>21</v>
      </c>
      <c r="L109" s="47">
        <v>0</v>
      </c>
      <c r="M109" s="47">
        <v>21</v>
      </c>
      <c r="N109" s="47">
        <f t="shared" si="84"/>
        <v>6</v>
      </c>
      <c r="O109" s="47">
        <v>0</v>
      </c>
      <c r="P109" s="47">
        <v>6</v>
      </c>
      <c r="Q109" s="47">
        <f t="shared" si="85"/>
        <v>21</v>
      </c>
      <c r="R109" s="47">
        <v>0</v>
      </c>
      <c r="S109" s="47">
        <v>21</v>
      </c>
    </row>
    <row r="110" spans="1:19" x14ac:dyDescent="0.3">
      <c r="A110" s="29">
        <v>14</v>
      </c>
      <c r="B110" s="23">
        <v>42</v>
      </c>
      <c r="C110" s="25"/>
      <c r="D110" s="24" t="s">
        <v>45</v>
      </c>
      <c r="E110" s="42">
        <f>+F110+G110</f>
        <v>874</v>
      </c>
      <c r="F110" s="42">
        <f>+I110+L110+O110+R110</f>
        <v>420</v>
      </c>
      <c r="G110" s="42">
        <f>+J110+M110+P110+S110</f>
        <v>454</v>
      </c>
      <c r="H110" s="42">
        <f>+I110+J110</f>
        <v>220</v>
      </c>
      <c r="I110" s="42">
        <f>SUM(I111:I116)</f>
        <v>106</v>
      </c>
      <c r="J110" s="42">
        <f>SUM(J111:J116)</f>
        <v>114</v>
      </c>
      <c r="K110" s="42">
        <f>+L110+M110</f>
        <v>222</v>
      </c>
      <c r="L110" s="42">
        <f>SUM(L111:L116)</f>
        <v>107</v>
      </c>
      <c r="M110" s="42">
        <f>SUM(M111:M116)</f>
        <v>115</v>
      </c>
      <c r="N110" s="42">
        <f>+O110+P110</f>
        <v>221</v>
      </c>
      <c r="O110" s="42">
        <f>SUM(O111:O116)</f>
        <v>106</v>
      </c>
      <c r="P110" s="42">
        <f>SUM(P111:P116)</f>
        <v>115</v>
      </c>
      <c r="Q110" s="42">
        <f>+R110+S110</f>
        <v>211</v>
      </c>
      <c r="R110" s="42">
        <f>SUM(R111:R116)</f>
        <v>101</v>
      </c>
      <c r="S110" s="42">
        <f>SUM(S111:S116)</f>
        <v>110</v>
      </c>
    </row>
    <row r="111" spans="1:19" x14ac:dyDescent="0.3">
      <c r="A111" s="103"/>
      <c r="B111" s="107"/>
      <c r="C111" s="58">
        <v>53</v>
      </c>
      <c r="D111" s="17" t="s">
        <v>20</v>
      </c>
      <c r="E111" s="36">
        <f t="shared" ref="E111:E116" si="86">+F111+G111</f>
        <v>30</v>
      </c>
      <c r="F111" s="36">
        <f t="shared" ref="F111:G116" si="87">+I111+L111+O111+R111</f>
        <v>14</v>
      </c>
      <c r="G111" s="36">
        <f t="shared" si="87"/>
        <v>16</v>
      </c>
      <c r="H111" s="36">
        <f t="shared" ref="H111:H116" si="88">+I111+J111</f>
        <v>8</v>
      </c>
      <c r="I111" s="36">
        <v>4</v>
      </c>
      <c r="J111" s="36">
        <v>4</v>
      </c>
      <c r="K111" s="36">
        <f t="shared" ref="K111:K116" si="89">+L111+M111</f>
        <v>8</v>
      </c>
      <c r="L111" s="36">
        <v>4</v>
      </c>
      <c r="M111" s="36">
        <v>4</v>
      </c>
      <c r="N111" s="36">
        <f t="shared" ref="N111:N116" si="90">+O111+P111</f>
        <v>7</v>
      </c>
      <c r="O111" s="36">
        <v>3</v>
      </c>
      <c r="P111" s="36">
        <v>4</v>
      </c>
      <c r="Q111" s="36">
        <f t="shared" ref="Q111:Q116" si="91">+R111+S111</f>
        <v>7</v>
      </c>
      <c r="R111" s="36">
        <v>3</v>
      </c>
      <c r="S111" s="36">
        <v>4</v>
      </c>
    </row>
    <row r="112" spans="1:19" x14ac:dyDescent="0.3">
      <c r="A112" s="110"/>
      <c r="B112" s="108"/>
      <c r="C112" s="59">
        <v>68</v>
      </c>
      <c r="D112" s="18" t="s">
        <v>22</v>
      </c>
      <c r="E112" s="36">
        <f t="shared" si="86"/>
        <v>30</v>
      </c>
      <c r="F112" s="36">
        <f t="shared" si="87"/>
        <v>15</v>
      </c>
      <c r="G112" s="36">
        <f t="shared" si="87"/>
        <v>15</v>
      </c>
      <c r="H112" s="36">
        <f t="shared" si="88"/>
        <v>10</v>
      </c>
      <c r="I112" s="36">
        <v>5</v>
      </c>
      <c r="J112" s="36">
        <v>5</v>
      </c>
      <c r="K112" s="36">
        <f t="shared" si="89"/>
        <v>10</v>
      </c>
      <c r="L112" s="36">
        <v>5</v>
      </c>
      <c r="M112" s="36">
        <v>5</v>
      </c>
      <c r="N112" s="36">
        <f t="shared" si="90"/>
        <v>10</v>
      </c>
      <c r="O112" s="36">
        <v>5</v>
      </c>
      <c r="P112" s="36">
        <v>5</v>
      </c>
      <c r="Q112" s="36">
        <f t="shared" si="91"/>
        <v>0</v>
      </c>
      <c r="R112" s="36">
        <v>0</v>
      </c>
      <c r="S112" s="36">
        <v>0</v>
      </c>
    </row>
    <row r="113" spans="1:19" x14ac:dyDescent="0.3">
      <c r="A113" s="110"/>
      <c r="B113" s="108"/>
      <c r="C113" s="59">
        <v>97</v>
      </c>
      <c r="D113" s="19" t="s">
        <v>23</v>
      </c>
      <c r="E113" s="36">
        <f t="shared" si="86"/>
        <v>380</v>
      </c>
      <c r="F113" s="36">
        <f t="shared" si="87"/>
        <v>180</v>
      </c>
      <c r="G113" s="36">
        <f t="shared" si="87"/>
        <v>200</v>
      </c>
      <c r="H113" s="36">
        <f t="shared" si="88"/>
        <v>95</v>
      </c>
      <c r="I113" s="36">
        <v>45</v>
      </c>
      <c r="J113" s="36">
        <v>50</v>
      </c>
      <c r="K113" s="36">
        <f t="shared" si="89"/>
        <v>95</v>
      </c>
      <c r="L113" s="36">
        <v>45</v>
      </c>
      <c r="M113" s="36">
        <v>50</v>
      </c>
      <c r="N113" s="36">
        <f t="shared" si="90"/>
        <v>95</v>
      </c>
      <c r="O113" s="36">
        <v>45</v>
      </c>
      <c r="P113" s="36">
        <v>50</v>
      </c>
      <c r="Q113" s="36">
        <f t="shared" si="91"/>
        <v>95</v>
      </c>
      <c r="R113" s="36">
        <v>45</v>
      </c>
      <c r="S113" s="36">
        <v>50</v>
      </c>
    </row>
    <row r="114" spans="1:19" x14ac:dyDescent="0.3">
      <c r="A114" s="110"/>
      <c r="B114" s="108"/>
      <c r="C114" s="58">
        <v>100</v>
      </c>
      <c r="D114" s="17" t="s">
        <v>10</v>
      </c>
      <c r="E114" s="36">
        <f t="shared" si="86"/>
        <v>90</v>
      </c>
      <c r="F114" s="36">
        <f t="shared" si="87"/>
        <v>43</v>
      </c>
      <c r="G114" s="36">
        <f t="shared" si="87"/>
        <v>47</v>
      </c>
      <c r="H114" s="36">
        <f t="shared" si="88"/>
        <v>21</v>
      </c>
      <c r="I114" s="36">
        <v>10</v>
      </c>
      <c r="J114" s="36">
        <v>11</v>
      </c>
      <c r="K114" s="36">
        <f t="shared" si="89"/>
        <v>23</v>
      </c>
      <c r="L114" s="36">
        <v>11</v>
      </c>
      <c r="M114" s="36">
        <v>12</v>
      </c>
      <c r="N114" s="36">
        <f t="shared" si="90"/>
        <v>23</v>
      </c>
      <c r="O114" s="36">
        <v>11</v>
      </c>
      <c r="P114" s="36">
        <v>12</v>
      </c>
      <c r="Q114" s="36">
        <f t="shared" si="91"/>
        <v>23</v>
      </c>
      <c r="R114" s="36">
        <v>11</v>
      </c>
      <c r="S114" s="36">
        <v>12</v>
      </c>
    </row>
    <row r="115" spans="1:19" x14ac:dyDescent="0.3">
      <c r="A115" s="110"/>
      <c r="B115" s="108"/>
      <c r="C115" s="58">
        <v>112</v>
      </c>
      <c r="D115" s="17" t="s">
        <v>21</v>
      </c>
      <c r="E115" s="36">
        <f t="shared" si="86"/>
        <v>280</v>
      </c>
      <c r="F115" s="36">
        <f t="shared" si="87"/>
        <v>140</v>
      </c>
      <c r="G115" s="36">
        <f t="shared" si="87"/>
        <v>140</v>
      </c>
      <c r="H115" s="36">
        <f t="shared" si="88"/>
        <v>70</v>
      </c>
      <c r="I115" s="36">
        <v>35</v>
      </c>
      <c r="J115" s="36">
        <v>35</v>
      </c>
      <c r="K115" s="36">
        <f t="shared" si="89"/>
        <v>70</v>
      </c>
      <c r="L115" s="36">
        <v>35</v>
      </c>
      <c r="M115" s="36">
        <v>35</v>
      </c>
      <c r="N115" s="36">
        <f t="shared" si="90"/>
        <v>70</v>
      </c>
      <c r="O115" s="36">
        <v>35</v>
      </c>
      <c r="P115" s="36">
        <v>35</v>
      </c>
      <c r="Q115" s="36">
        <f t="shared" si="91"/>
        <v>70</v>
      </c>
      <c r="R115" s="36">
        <v>35</v>
      </c>
      <c r="S115" s="36">
        <v>35</v>
      </c>
    </row>
    <row r="116" spans="1:19" x14ac:dyDescent="0.3">
      <c r="A116" s="104"/>
      <c r="B116" s="109"/>
      <c r="C116" s="58">
        <v>136</v>
      </c>
      <c r="D116" s="17" t="s">
        <v>6</v>
      </c>
      <c r="E116" s="36">
        <f t="shared" si="86"/>
        <v>64</v>
      </c>
      <c r="F116" s="36">
        <f t="shared" si="87"/>
        <v>28</v>
      </c>
      <c r="G116" s="36">
        <f t="shared" si="87"/>
        <v>36</v>
      </c>
      <c r="H116" s="36">
        <f t="shared" si="88"/>
        <v>16</v>
      </c>
      <c r="I116" s="36">
        <v>7</v>
      </c>
      <c r="J116" s="36">
        <v>9</v>
      </c>
      <c r="K116" s="36">
        <f t="shared" si="89"/>
        <v>16</v>
      </c>
      <c r="L116" s="36">
        <v>7</v>
      </c>
      <c r="M116" s="36">
        <v>9</v>
      </c>
      <c r="N116" s="36">
        <f t="shared" si="90"/>
        <v>16</v>
      </c>
      <c r="O116" s="36">
        <v>7</v>
      </c>
      <c r="P116" s="36">
        <v>9</v>
      </c>
      <c r="Q116" s="36">
        <f t="shared" si="91"/>
        <v>16</v>
      </c>
      <c r="R116" s="36">
        <v>7</v>
      </c>
      <c r="S116" s="36">
        <v>9</v>
      </c>
    </row>
    <row r="117" spans="1:19" x14ac:dyDescent="0.3">
      <c r="A117" s="29">
        <v>15</v>
      </c>
      <c r="B117" s="23">
        <v>50</v>
      </c>
      <c r="C117" s="25"/>
      <c r="D117" s="24" t="s">
        <v>46</v>
      </c>
      <c r="E117" s="42">
        <f>+F117+G117</f>
        <v>5000</v>
      </c>
      <c r="F117" s="42">
        <f>+I117+L117+O117+R117</f>
        <v>1868</v>
      </c>
      <c r="G117" s="42">
        <f>+J117+M117+P117+S117</f>
        <v>3132</v>
      </c>
      <c r="H117" s="42">
        <f>+I117+J117</f>
        <v>1270</v>
      </c>
      <c r="I117" s="42">
        <f>SUM(I118:I119)</f>
        <v>478</v>
      </c>
      <c r="J117" s="42">
        <f>SUM(J118:J119)</f>
        <v>792</v>
      </c>
      <c r="K117" s="42">
        <f>+L117+M117</f>
        <v>1175</v>
      </c>
      <c r="L117" s="42">
        <f>SUM(L118:L119)</f>
        <v>430</v>
      </c>
      <c r="M117" s="42">
        <f>SUM(M118:M119)</f>
        <v>745</v>
      </c>
      <c r="N117" s="42">
        <f>+O117+P117</f>
        <v>1175</v>
      </c>
      <c r="O117" s="42">
        <f>SUM(O118:O119)</f>
        <v>430</v>
      </c>
      <c r="P117" s="42">
        <f>SUM(P118:P119)</f>
        <v>745</v>
      </c>
      <c r="Q117" s="42">
        <f>+R117+S117</f>
        <v>1380</v>
      </c>
      <c r="R117" s="42">
        <f>SUM(R118:R119)</f>
        <v>530</v>
      </c>
      <c r="S117" s="42">
        <f>SUM(S118:S119)</f>
        <v>850</v>
      </c>
    </row>
    <row r="118" spans="1:19" x14ac:dyDescent="0.3">
      <c r="A118" s="103"/>
      <c r="B118" s="107"/>
      <c r="C118" s="58">
        <v>60</v>
      </c>
      <c r="D118" s="17" t="s">
        <v>67</v>
      </c>
      <c r="E118" s="36">
        <f t="shared" ref="E118:E119" si="92">+F118+G118</f>
        <v>4715</v>
      </c>
      <c r="F118" s="36">
        <f t="shared" ref="F118:G119" si="93">+I118+L118+O118+R118</f>
        <v>1755</v>
      </c>
      <c r="G118" s="36">
        <f t="shared" si="93"/>
        <v>2960</v>
      </c>
      <c r="H118" s="36">
        <f t="shared" ref="H118:H119" si="94">+I118+J118</f>
        <v>1213</v>
      </c>
      <c r="I118" s="36">
        <v>455</v>
      </c>
      <c r="J118" s="36">
        <v>758</v>
      </c>
      <c r="K118" s="36">
        <f t="shared" ref="K118:K119" si="95">+L118+M118</f>
        <v>1100</v>
      </c>
      <c r="L118" s="36">
        <v>400</v>
      </c>
      <c r="M118" s="36">
        <v>700</v>
      </c>
      <c r="N118" s="36">
        <f t="shared" ref="N118:N119" si="96">+O118+P118</f>
        <v>1100</v>
      </c>
      <c r="O118" s="36">
        <v>400</v>
      </c>
      <c r="P118" s="36">
        <v>700</v>
      </c>
      <c r="Q118" s="36">
        <f t="shared" ref="Q118:Q119" si="97">+R118+S118</f>
        <v>1302</v>
      </c>
      <c r="R118" s="36">
        <v>500</v>
      </c>
      <c r="S118" s="36">
        <v>802</v>
      </c>
    </row>
    <row r="119" spans="1:19" x14ac:dyDescent="0.3">
      <c r="A119" s="104"/>
      <c r="B119" s="109"/>
      <c r="C119" s="59">
        <v>166</v>
      </c>
      <c r="D119" s="49" t="s">
        <v>84</v>
      </c>
      <c r="E119" s="36">
        <f t="shared" si="92"/>
        <v>285</v>
      </c>
      <c r="F119" s="36">
        <f t="shared" si="93"/>
        <v>113</v>
      </c>
      <c r="G119" s="36">
        <f t="shared" si="93"/>
        <v>172</v>
      </c>
      <c r="H119" s="36">
        <f t="shared" si="94"/>
        <v>57</v>
      </c>
      <c r="I119" s="36">
        <v>23</v>
      </c>
      <c r="J119" s="36">
        <v>34</v>
      </c>
      <c r="K119" s="36">
        <f t="shared" si="95"/>
        <v>75</v>
      </c>
      <c r="L119" s="36">
        <v>30</v>
      </c>
      <c r="M119" s="36">
        <v>45</v>
      </c>
      <c r="N119" s="36">
        <f t="shared" si="96"/>
        <v>75</v>
      </c>
      <c r="O119" s="36">
        <v>30</v>
      </c>
      <c r="P119" s="36">
        <v>45</v>
      </c>
      <c r="Q119" s="36">
        <f t="shared" si="97"/>
        <v>78</v>
      </c>
      <c r="R119" s="36">
        <v>30</v>
      </c>
      <c r="S119" s="36">
        <v>48</v>
      </c>
    </row>
    <row r="120" spans="1:19" x14ac:dyDescent="0.3">
      <c r="A120" s="29">
        <v>16</v>
      </c>
      <c r="B120" s="22">
        <v>52</v>
      </c>
      <c r="C120" s="25"/>
      <c r="D120" s="24" t="s">
        <v>47</v>
      </c>
      <c r="E120" s="88">
        <f>+F120+G120</f>
        <v>1389</v>
      </c>
      <c r="F120" s="88">
        <f>+I120+L120+O120+R120</f>
        <v>450</v>
      </c>
      <c r="G120" s="88">
        <f>+J120+M120+P120+S120</f>
        <v>939</v>
      </c>
      <c r="H120" s="88">
        <f>+I120+J120</f>
        <v>674</v>
      </c>
      <c r="I120" s="88">
        <f>SUM(I121:I122)</f>
        <v>227</v>
      </c>
      <c r="J120" s="88">
        <f>SUM(J121:J122)</f>
        <v>447</v>
      </c>
      <c r="K120" s="88">
        <f>+L120+M120</f>
        <v>672</v>
      </c>
      <c r="L120" s="88">
        <f>SUM(L121:L122)</f>
        <v>211</v>
      </c>
      <c r="M120" s="88">
        <f>SUM(M121:M122)</f>
        <v>461</v>
      </c>
      <c r="N120" s="88">
        <f>+O120+P120</f>
        <v>24</v>
      </c>
      <c r="O120" s="88">
        <f>SUM(O121:O122)</f>
        <v>8</v>
      </c>
      <c r="P120" s="88">
        <f>SUM(P121:P122)</f>
        <v>16</v>
      </c>
      <c r="Q120" s="88">
        <f>+R120+S120</f>
        <v>19</v>
      </c>
      <c r="R120" s="88">
        <f>SUM(R121:R122)</f>
        <v>4</v>
      </c>
      <c r="S120" s="88">
        <f>SUM(S121:S122)</f>
        <v>15</v>
      </c>
    </row>
    <row r="121" spans="1:19" x14ac:dyDescent="0.3">
      <c r="A121" s="103"/>
      <c r="B121" s="114"/>
      <c r="C121" s="59">
        <v>14</v>
      </c>
      <c r="D121" s="26" t="s">
        <v>60</v>
      </c>
      <c r="E121" s="37">
        <f t="shared" ref="E121:E122" si="98">+F121+G121</f>
        <v>695</v>
      </c>
      <c r="F121" s="37">
        <f t="shared" ref="F121:G122" si="99">+I121+L121+O121+R121</f>
        <v>173</v>
      </c>
      <c r="G121" s="37">
        <f t="shared" si="99"/>
        <v>522</v>
      </c>
      <c r="H121" s="37">
        <f t="shared" ref="H121:H122" si="100">+I121+J121</f>
        <v>334</v>
      </c>
      <c r="I121" s="37">
        <v>85</v>
      </c>
      <c r="J121" s="37">
        <v>249</v>
      </c>
      <c r="K121" s="37">
        <f t="shared" ref="K121:K122" si="101">+L121+M121</f>
        <v>341</v>
      </c>
      <c r="L121" s="37">
        <v>85</v>
      </c>
      <c r="M121" s="37">
        <v>256</v>
      </c>
      <c r="N121" s="37">
        <f t="shared" ref="N121:N122" si="102">+O121+P121</f>
        <v>12</v>
      </c>
      <c r="O121" s="37">
        <v>3</v>
      </c>
      <c r="P121" s="37">
        <v>9</v>
      </c>
      <c r="Q121" s="37">
        <f t="shared" ref="Q121:Q122" si="103">+R121+S121</f>
        <v>8</v>
      </c>
      <c r="R121" s="37">
        <v>0</v>
      </c>
      <c r="S121" s="37">
        <v>8</v>
      </c>
    </row>
    <row r="122" spans="1:19" x14ac:dyDescent="0.3">
      <c r="A122" s="104"/>
      <c r="B122" s="115"/>
      <c r="C122" s="59">
        <v>97</v>
      </c>
      <c r="D122" s="19" t="s">
        <v>23</v>
      </c>
      <c r="E122" s="37">
        <f t="shared" si="98"/>
        <v>694</v>
      </c>
      <c r="F122" s="37">
        <f t="shared" si="99"/>
        <v>277</v>
      </c>
      <c r="G122" s="37">
        <f t="shared" si="99"/>
        <v>417</v>
      </c>
      <c r="H122" s="37">
        <f t="shared" si="100"/>
        <v>340</v>
      </c>
      <c r="I122" s="37">
        <v>142</v>
      </c>
      <c r="J122" s="37">
        <v>198</v>
      </c>
      <c r="K122" s="37">
        <f t="shared" si="101"/>
        <v>331</v>
      </c>
      <c r="L122" s="37">
        <v>126</v>
      </c>
      <c r="M122" s="37">
        <v>205</v>
      </c>
      <c r="N122" s="37">
        <f t="shared" si="102"/>
        <v>12</v>
      </c>
      <c r="O122" s="37">
        <v>5</v>
      </c>
      <c r="P122" s="37">
        <v>7</v>
      </c>
      <c r="Q122" s="37">
        <f t="shared" si="103"/>
        <v>11</v>
      </c>
      <c r="R122" s="37">
        <v>4</v>
      </c>
      <c r="S122" s="37">
        <v>7</v>
      </c>
    </row>
    <row r="123" spans="1:19" x14ac:dyDescent="0.3">
      <c r="A123" s="29">
        <v>17</v>
      </c>
      <c r="B123" s="22">
        <v>54</v>
      </c>
      <c r="C123" s="25"/>
      <c r="D123" s="24" t="s">
        <v>48</v>
      </c>
      <c r="E123" s="50">
        <f>+F123+G123</f>
        <v>3188</v>
      </c>
      <c r="F123" s="50">
        <f>+I123+L123+O123+R123</f>
        <v>1155</v>
      </c>
      <c r="G123" s="50">
        <f>+J123+M123+P123+S123</f>
        <v>2033</v>
      </c>
      <c r="H123" s="50">
        <f>+I123+J123</f>
        <v>1015</v>
      </c>
      <c r="I123" s="50">
        <f>SUM(I124:I124)</f>
        <v>375</v>
      </c>
      <c r="J123" s="50">
        <f>SUM(J124:J124)</f>
        <v>640</v>
      </c>
      <c r="K123" s="50">
        <f>+L123+M123</f>
        <v>673</v>
      </c>
      <c r="L123" s="50">
        <f>SUM(L124:L124)</f>
        <v>240</v>
      </c>
      <c r="M123" s="50">
        <f>SUM(M124:M124)</f>
        <v>433</v>
      </c>
      <c r="N123" s="50">
        <f>+O123+P123</f>
        <v>620</v>
      </c>
      <c r="O123" s="50">
        <f>SUM(O124:O124)</f>
        <v>240</v>
      </c>
      <c r="P123" s="50">
        <f>SUM(P124:P124)</f>
        <v>380</v>
      </c>
      <c r="Q123" s="50">
        <f>+R123+S123</f>
        <v>880</v>
      </c>
      <c r="R123" s="50">
        <f>SUM(R124:R124)</f>
        <v>300</v>
      </c>
      <c r="S123" s="50">
        <f>SUM(S124:S124)</f>
        <v>580</v>
      </c>
    </row>
    <row r="124" spans="1:19" x14ac:dyDescent="0.3">
      <c r="A124" s="85"/>
      <c r="B124" s="102"/>
      <c r="C124" s="59">
        <v>28</v>
      </c>
      <c r="D124" s="26" t="s">
        <v>57</v>
      </c>
      <c r="E124" s="47">
        <f t="shared" ref="E124" si="104">+F124+G124</f>
        <v>3188</v>
      </c>
      <c r="F124" s="47">
        <f t="shared" ref="F124:G124" si="105">+I124+L124+O124+R124</f>
        <v>1155</v>
      </c>
      <c r="G124" s="47">
        <f t="shared" si="105"/>
        <v>2033</v>
      </c>
      <c r="H124" s="47">
        <f t="shared" ref="H124" si="106">+I124+J124</f>
        <v>1015</v>
      </c>
      <c r="I124" s="47">
        <v>375</v>
      </c>
      <c r="J124" s="47">
        <v>640</v>
      </c>
      <c r="K124" s="47">
        <f t="shared" ref="K124" si="107">+L124+M124</f>
        <v>673</v>
      </c>
      <c r="L124" s="47">
        <v>240</v>
      </c>
      <c r="M124" s="47">
        <v>433</v>
      </c>
      <c r="N124" s="47">
        <f t="shared" ref="N124" si="108">+O124+P124</f>
        <v>620</v>
      </c>
      <c r="O124" s="47">
        <v>240</v>
      </c>
      <c r="P124" s="47">
        <v>380</v>
      </c>
      <c r="Q124" s="47">
        <f t="shared" ref="Q124" si="109">+R124+S124</f>
        <v>880</v>
      </c>
      <c r="R124" s="47">
        <v>300</v>
      </c>
      <c r="S124" s="47">
        <v>580</v>
      </c>
    </row>
    <row r="125" spans="1:19" x14ac:dyDescent="0.3">
      <c r="A125" s="29">
        <v>18</v>
      </c>
      <c r="B125" s="22">
        <v>55</v>
      </c>
      <c r="C125" s="25"/>
      <c r="D125" s="24" t="s">
        <v>49</v>
      </c>
      <c r="E125" s="50">
        <f>+F125+G125</f>
        <v>265</v>
      </c>
      <c r="F125" s="50">
        <f>+I125+L125+O125+R125</f>
        <v>109</v>
      </c>
      <c r="G125" s="50">
        <f>+J125+M125+P125+S125</f>
        <v>156</v>
      </c>
      <c r="H125" s="50">
        <f>+I125+J125</f>
        <v>66</v>
      </c>
      <c r="I125" s="50">
        <f>+I126</f>
        <v>27</v>
      </c>
      <c r="J125" s="50">
        <f>+J126</f>
        <v>39</v>
      </c>
      <c r="K125" s="50">
        <f>+L125+M125</f>
        <v>66</v>
      </c>
      <c r="L125" s="50">
        <f>+L126</f>
        <v>27</v>
      </c>
      <c r="M125" s="50">
        <f>+M126</f>
        <v>39</v>
      </c>
      <c r="N125" s="50">
        <f>+O125+P125</f>
        <v>66</v>
      </c>
      <c r="O125" s="50">
        <f>+O126</f>
        <v>27</v>
      </c>
      <c r="P125" s="50">
        <f>+P126</f>
        <v>39</v>
      </c>
      <c r="Q125" s="50">
        <f>+R125+S125</f>
        <v>67</v>
      </c>
      <c r="R125" s="50">
        <f>+R126</f>
        <v>28</v>
      </c>
      <c r="S125" s="50">
        <f>+S126</f>
        <v>39</v>
      </c>
    </row>
    <row r="126" spans="1:19" x14ac:dyDescent="0.3">
      <c r="A126" s="85"/>
      <c r="B126" s="102"/>
      <c r="C126" s="59">
        <v>16</v>
      </c>
      <c r="D126" s="18" t="s">
        <v>78</v>
      </c>
      <c r="E126" s="47">
        <f t="shared" ref="E126" si="110">+F126+G126</f>
        <v>265</v>
      </c>
      <c r="F126" s="47">
        <f t="shared" ref="F126:G126" si="111">+I126+L126+O126+R126</f>
        <v>109</v>
      </c>
      <c r="G126" s="47">
        <f t="shared" si="111"/>
        <v>156</v>
      </c>
      <c r="H126" s="47">
        <f t="shared" ref="H126" si="112">+I126+J126</f>
        <v>66</v>
      </c>
      <c r="I126" s="47">
        <v>27</v>
      </c>
      <c r="J126" s="47">
        <v>39</v>
      </c>
      <c r="K126" s="47">
        <f t="shared" ref="K126" si="113">+L126+M126</f>
        <v>66</v>
      </c>
      <c r="L126" s="47">
        <v>27</v>
      </c>
      <c r="M126" s="47">
        <v>39</v>
      </c>
      <c r="N126" s="47">
        <f t="shared" ref="N126" si="114">+O126+P126</f>
        <v>66</v>
      </c>
      <c r="O126" s="47">
        <v>27</v>
      </c>
      <c r="P126" s="47">
        <v>39</v>
      </c>
      <c r="Q126" s="47">
        <f t="shared" ref="Q126" si="115">+R126+S126</f>
        <v>67</v>
      </c>
      <c r="R126" s="47">
        <v>28</v>
      </c>
      <c r="S126" s="47">
        <v>39</v>
      </c>
    </row>
    <row r="127" spans="1:19" ht="37.5" x14ac:dyDescent="0.3">
      <c r="A127" s="29">
        <v>19</v>
      </c>
      <c r="B127" s="29">
        <v>171</v>
      </c>
      <c r="C127" s="25"/>
      <c r="D127" s="24" t="s">
        <v>50</v>
      </c>
      <c r="E127" s="31">
        <f>+F127+G127</f>
        <v>436</v>
      </c>
      <c r="F127" s="31">
        <f>+I127+L127+O127+R127</f>
        <v>192</v>
      </c>
      <c r="G127" s="31">
        <f>+J127+M127+P127+S127</f>
        <v>244</v>
      </c>
      <c r="H127" s="31">
        <f>+I127+J127</f>
        <v>108</v>
      </c>
      <c r="I127" s="31">
        <f>SUM(I128:I141)</f>
        <v>48</v>
      </c>
      <c r="J127" s="31">
        <f>SUM(J128:J141)</f>
        <v>60</v>
      </c>
      <c r="K127" s="31">
        <f>+L127+M127</f>
        <v>110</v>
      </c>
      <c r="L127" s="31">
        <f>SUM(L128:L141)</f>
        <v>48</v>
      </c>
      <c r="M127" s="31">
        <f>SUM(M128:M141)</f>
        <v>62</v>
      </c>
      <c r="N127" s="31">
        <f>+O127+P127</f>
        <v>110</v>
      </c>
      <c r="O127" s="31">
        <f>SUM(O128:O141)</f>
        <v>47</v>
      </c>
      <c r="P127" s="31">
        <f>SUM(P128:P141)</f>
        <v>63</v>
      </c>
      <c r="Q127" s="31">
        <f>+R127+S127</f>
        <v>108</v>
      </c>
      <c r="R127" s="31">
        <f>SUM(R128:R141)</f>
        <v>49</v>
      </c>
      <c r="S127" s="31">
        <f>SUM(S128:S141)</f>
        <v>59</v>
      </c>
    </row>
    <row r="128" spans="1:19" x14ac:dyDescent="0.3">
      <c r="A128" s="103"/>
      <c r="B128" s="107"/>
      <c r="C128" s="59">
        <v>3</v>
      </c>
      <c r="D128" s="64" t="s">
        <v>86</v>
      </c>
      <c r="E128" s="47">
        <f t="shared" ref="E128:E141" si="116">+F128+G128</f>
        <v>21</v>
      </c>
      <c r="F128" s="47">
        <f t="shared" ref="F128:G141" si="117">+I128+L128+O128+R128</f>
        <v>9</v>
      </c>
      <c r="G128" s="47">
        <f t="shared" si="117"/>
        <v>12</v>
      </c>
      <c r="H128" s="47">
        <f t="shared" ref="H128:H141" si="118">+I128+J128</f>
        <v>4</v>
      </c>
      <c r="I128" s="47">
        <v>2</v>
      </c>
      <c r="J128" s="47">
        <v>2</v>
      </c>
      <c r="K128" s="47">
        <f t="shared" ref="K128:K141" si="119">+L128+M128</f>
        <v>5</v>
      </c>
      <c r="L128" s="47">
        <v>2</v>
      </c>
      <c r="M128" s="47">
        <v>3</v>
      </c>
      <c r="N128" s="47">
        <f t="shared" ref="N128:N141" si="120">+O128+P128</f>
        <v>5</v>
      </c>
      <c r="O128" s="47">
        <v>2</v>
      </c>
      <c r="P128" s="47">
        <v>3</v>
      </c>
      <c r="Q128" s="47">
        <f t="shared" ref="Q128:Q141" si="121">+R128+S128</f>
        <v>7</v>
      </c>
      <c r="R128" s="47">
        <v>3</v>
      </c>
      <c r="S128" s="47">
        <v>4</v>
      </c>
    </row>
    <row r="129" spans="1:19" x14ac:dyDescent="0.3">
      <c r="A129" s="110"/>
      <c r="B129" s="108"/>
      <c r="C129" s="58">
        <v>11</v>
      </c>
      <c r="D129" s="17" t="s">
        <v>62</v>
      </c>
      <c r="E129" s="47">
        <f t="shared" si="116"/>
        <v>4</v>
      </c>
      <c r="F129" s="47">
        <f t="shared" si="117"/>
        <v>2</v>
      </c>
      <c r="G129" s="47">
        <f t="shared" si="117"/>
        <v>2</v>
      </c>
      <c r="H129" s="47">
        <f t="shared" si="118"/>
        <v>1</v>
      </c>
      <c r="I129" s="47">
        <v>0</v>
      </c>
      <c r="J129" s="47">
        <v>1</v>
      </c>
      <c r="K129" s="47">
        <f t="shared" si="119"/>
        <v>1</v>
      </c>
      <c r="L129" s="47">
        <v>1</v>
      </c>
      <c r="M129" s="47">
        <v>0</v>
      </c>
      <c r="N129" s="47">
        <f t="shared" si="120"/>
        <v>1</v>
      </c>
      <c r="O129" s="47">
        <v>0</v>
      </c>
      <c r="P129" s="47">
        <v>1</v>
      </c>
      <c r="Q129" s="47">
        <f t="shared" si="121"/>
        <v>1</v>
      </c>
      <c r="R129" s="47">
        <v>1</v>
      </c>
      <c r="S129" s="47">
        <v>0</v>
      </c>
    </row>
    <row r="130" spans="1:19" x14ac:dyDescent="0.3">
      <c r="A130" s="110"/>
      <c r="B130" s="108"/>
      <c r="C130" s="58">
        <v>29</v>
      </c>
      <c r="D130" s="17" t="s">
        <v>19</v>
      </c>
      <c r="E130" s="47">
        <f t="shared" si="116"/>
        <v>16</v>
      </c>
      <c r="F130" s="47">
        <f t="shared" si="117"/>
        <v>8</v>
      </c>
      <c r="G130" s="47">
        <f t="shared" si="117"/>
        <v>8</v>
      </c>
      <c r="H130" s="47">
        <f t="shared" si="118"/>
        <v>4</v>
      </c>
      <c r="I130" s="47">
        <v>2</v>
      </c>
      <c r="J130" s="47">
        <v>2</v>
      </c>
      <c r="K130" s="47">
        <f t="shared" si="119"/>
        <v>4</v>
      </c>
      <c r="L130" s="47">
        <v>2</v>
      </c>
      <c r="M130" s="47">
        <v>2</v>
      </c>
      <c r="N130" s="47">
        <f t="shared" si="120"/>
        <v>4</v>
      </c>
      <c r="O130" s="47">
        <v>2</v>
      </c>
      <c r="P130" s="47">
        <v>2</v>
      </c>
      <c r="Q130" s="47">
        <f t="shared" si="121"/>
        <v>4</v>
      </c>
      <c r="R130" s="47">
        <v>2</v>
      </c>
      <c r="S130" s="47">
        <v>2</v>
      </c>
    </row>
    <row r="131" spans="1:19" x14ac:dyDescent="0.3">
      <c r="A131" s="110"/>
      <c r="B131" s="108"/>
      <c r="C131" s="58">
        <v>30</v>
      </c>
      <c r="D131" s="17" t="s">
        <v>64</v>
      </c>
      <c r="E131" s="47">
        <f t="shared" si="116"/>
        <v>2</v>
      </c>
      <c r="F131" s="47">
        <f t="shared" si="117"/>
        <v>1</v>
      </c>
      <c r="G131" s="47">
        <f t="shared" si="117"/>
        <v>1</v>
      </c>
      <c r="H131" s="47">
        <f t="shared" si="118"/>
        <v>1</v>
      </c>
      <c r="I131" s="47">
        <v>1</v>
      </c>
      <c r="J131" s="47">
        <v>0</v>
      </c>
      <c r="K131" s="47">
        <f t="shared" si="119"/>
        <v>1</v>
      </c>
      <c r="L131" s="47">
        <v>0</v>
      </c>
      <c r="M131" s="47">
        <v>1</v>
      </c>
      <c r="N131" s="47">
        <f t="shared" si="120"/>
        <v>0</v>
      </c>
      <c r="O131" s="47">
        <v>0</v>
      </c>
      <c r="P131" s="47">
        <v>0</v>
      </c>
      <c r="Q131" s="47">
        <f t="shared" si="121"/>
        <v>0</v>
      </c>
      <c r="R131" s="47">
        <v>0</v>
      </c>
      <c r="S131" s="47">
        <v>0</v>
      </c>
    </row>
    <row r="132" spans="1:19" x14ac:dyDescent="0.3">
      <c r="A132" s="110"/>
      <c r="B132" s="108"/>
      <c r="C132" s="58">
        <v>54</v>
      </c>
      <c r="D132" s="17" t="s">
        <v>65</v>
      </c>
      <c r="E132" s="47">
        <f t="shared" si="116"/>
        <v>16</v>
      </c>
      <c r="F132" s="47">
        <f t="shared" si="117"/>
        <v>6</v>
      </c>
      <c r="G132" s="47">
        <f t="shared" si="117"/>
        <v>10</v>
      </c>
      <c r="H132" s="47">
        <f t="shared" si="118"/>
        <v>5</v>
      </c>
      <c r="I132" s="47">
        <v>2</v>
      </c>
      <c r="J132" s="47">
        <v>3</v>
      </c>
      <c r="K132" s="47">
        <f t="shared" si="119"/>
        <v>3</v>
      </c>
      <c r="L132" s="47">
        <v>1</v>
      </c>
      <c r="M132" s="47">
        <v>2</v>
      </c>
      <c r="N132" s="47">
        <f t="shared" si="120"/>
        <v>5</v>
      </c>
      <c r="O132" s="47">
        <v>2</v>
      </c>
      <c r="P132" s="47">
        <v>3</v>
      </c>
      <c r="Q132" s="47">
        <f t="shared" si="121"/>
        <v>3</v>
      </c>
      <c r="R132" s="47">
        <v>1</v>
      </c>
      <c r="S132" s="47">
        <v>2</v>
      </c>
    </row>
    <row r="133" spans="1:19" x14ac:dyDescent="0.3">
      <c r="A133" s="110"/>
      <c r="B133" s="108"/>
      <c r="C133" s="58">
        <v>60</v>
      </c>
      <c r="D133" s="17" t="s">
        <v>67</v>
      </c>
      <c r="E133" s="47">
        <f t="shared" si="116"/>
        <v>1</v>
      </c>
      <c r="F133" s="47">
        <f t="shared" si="117"/>
        <v>1</v>
      </c>
      <c r="G133" s="47">
        <f t="shared" si="117"/>
        <v>0</v>
      </c>
      <c r="H133" s="47">
        <f t="shared" si="118"/>
        <v>1</v>
      </c>
      <c r="I133" s="47">
        <v>1</v>
      </c>
      <c r="J133" s="47">
        <v>0</v>
      </c>
      <c r="K133" s="47">
        <f t="shared" si="119"/>
        <v>0</v>
      </c>
      <c r="L133" s="47">
        <v>0</v>
      </c>
      <c r="M133" s="47">
        <v>0</v>
      </c>
      <c r="N133" s="47">
        <f t="shared" si="120"/>
        <v>0</v>
      </c>
      <c r="O133" s="47">
        <v>0</v>
      </c>
      <c r="P133" s="47">
        <v>0</v>
      </c>
      <c r="Q133" s="47">
        <f t="shared" si="121"/>
        <v>0</v>
      </c>
      <c r="R133" s="47">
        <v>0</v>
      </c>
      <c r="S133" s="47">
        <v>0</v>
      </c>
    </row>
    <row r="134" spans="1:19" x14ac:dyDescent="0.3">
      <c r="A134" s="110"/>
      <c r="B134" s="108"/>
      <c r="C134" s="58">
        <v>75</v>
      </c>
      <c r="D134" s="17" t="s">
        <v>69</v>
      </c>
      <c r="E134" s="47">
        <f t="shared" si="116"/>
        <v>2</v>
      </c>
      <c r="F134" s="47">
        <f t="shared" si="117"/>
        <v>1</v>
      </c>
      <c r="G134" s="47">
        <f t="shared" si="117"/>
        <v>1</v>
      </c>
      <c r="H134" s="47">
        <f t="shared" si="118"/>
        <v>0</v>
      </c>
      <c r="I134" s="47">
        <v>0</v>
      </c>
      <c r="J134" s="47">
        <v>0</v>
      </c>
      <c r="K134" s="47">
        <f t="shared" si="119"/>
        <v>0</v>
      </c>
      <c r="L134" s="47">
        <v>0</v>
      </c>
      <c r="M134" s="47">
        <v>0</v>
      </c>
      <c r="N134" s="47">
        <f t="shared" si="120"/>
        <v>1</v>
      </c>
      <c r="O134" s="47">
        <v>0</v>
      </c>
      <c r="P134" s="47">
        <v>1</v>
      </c>
      <c r="Q134" s="47">
        <f t="shared" si="121"/>
        <v>1</v>
      </c>
      <c r="R134" s="47">
        <v>1</v>
      </c>
      <c r="S134" s="47">
        <v>0</v>
      </c>
    </row>
    <row r="135" spans="1:19" x14ac:dyDescent="0.3">
      <c r="A135" s="110"/>
      <c r="B135" s="108"/>
      <c r="C135" s="58">
        <v>81</v>
      </c>
      <c r="D135" s="17" t="s">
        <v>71</v>
      </c>
      <c r="E135" s="47">
        <f t="shared" si="116"/>
        <v>130</v>
      </c>
      <c r="F135" s="47">
        <f t="shared" si="117"/>
        <v>57</v>
      </c>
      <c r="G135" s="47">
        <f t="shared" si="117"/>
        <v>73</v>
      </c>
      <c r="H135" s="47">
        <f t="shared" si="118"/>
        <v>32</v>
      </c>
      <c r="I135" s="47">
        <v>14</v>
      </c>
      <c r="J135" s="47">
        <v>18</v>
      </c>
      <c r="K135" s="47">
        <f t="shared" si="119"/>
        <v>32</v>
      </c>
      <c r="L135" s="47">
        <v>14</v>
      </c>
      <c r="M135" s="47">
        <v>18</v>
      </c>
      <c r="N135" s="47">
        <f t="shared" si="120"/>
        <v>32</v>
      </c>
      <c r="O135" s="47">
        <v>14</v>
      </c>
      <c r="P135" s="47">
        <v>18</v>
      </c>
      <c r="Q135" s="47">
        <f t="shared" si="121"/>
        <v>34</v>
      </c>
      <c r="R135" s="47">
        <v>15</v>
      </c>
      <c r="S135" s="47">
        <v>19</v>
      </c>
    </row>
    <row r="136" spans="1:19" x14ac:dyDescent="0.3">
      <c r="A136" s="110"/>
      <c r="B136" s="108"/>
      <c r="C136" s="59">
        <v>97</v>
      </c>
      <c r="D136" s="19" t="s">
        <v>23</v>
      </c>
      <c r="E136" s="47">
        <f t="shared" si="116"/>
        <v>22</v>
      </c>
      <c r="F136" s="47">
        <f t="shared" si="117"/>
        <v>9</v>
      </c>
      <c r="G136" s="47">
        <f t="shared" si="117"/>
        <v>13</v>
      </c>
      <c r="H136" s="47">
        <f t="shared" si="118"/>
        <v>6</v>
      </c>
      <c r="I136" s="47">
        <v>2</v>
      </c>
      <c r="J136" s="47">
        <v>4</v>
      </c>
      <c r="K136" s="47">
        <f t="shared" si="119"/>
        <v>7</v>
      </c>
      <c r="L136" s="47">
        <v>3</v>
      </c>
      <c r="M136" s="47">
        <v>4</v>
      </c>
      <c r="N136" s="47">
        <f t="shared" si="120"/>
        <v>5</v>
      </c>
      <c r="O136" s="47">
        <v>2</v>
      </c>
      <c r="P136" s="47">
        <v>3</v>
      </c>
      <c r="Q136" s="47">
        <f t="shared" si="121"/>
        <v>4</v>
      </c>
      <c r="R136" s="47">
        <v>2</v>
      </c>
      <c r="S136" s="47">
        <v>2</v>
      </c>
    </row>
    <row r="137" spans="1:19" x14ac:dyDescent="0.3">
      <c r="A137" s="110"/>
      <c r="B137" s="108"/>
      <c r="C137" s="58">
        <v>100</v>
      </c>
      <c r="D137" s="17" t="s">
        <v>10</v>
      </c>
      <c r="E137" s="47">
        <f t="shared" si="116"/>
        <v>72</v>
      </c>
      <c r="F137" s="47">
        <f t="shared" si="117"/>
        <v>32</v>
      </c>
      <c r="G137" s="47">
        <f t="shared" si="117"/>
        <v>40</v>
      </c>
      <c r="H137" s="47">
        <f t="shared" si="118"/>
        <v>18</v>
      </c>
      <c r="I137" s="47">
        <v>8</v>
      </c>
      <c r="J137" s="47">
        <v>10</v>
      </c>
      <c r="K137" s="47">
        <f t="shared" si="119"/>
        <v>18</v>
      </c>
      <c r="L137" s="47">
        <v>8</v>
      </c>
      <c r="M137" s="47">
        <v>10</v>
      </c>
      <c r="N137" s="47">
        <f t="shared" si="120"/>
        <v>18</v>
      </c>
      <c r="O137" s="47">
        <v>8</v>
      </c>
      <c r="P137" s="47">
        <v>10</v>
      </c>
      <c r="Q137" s="47">
        <f t="shared" si="121"/>
        <v>18</v>
      </c>
      <c r="R137" s="47">
        <v>8</v>
      </c>
      <c r="S137" s="47">
        <v>10</v>
      </c>
    </row>
    <row r="138" spans="1:19" x14ac:dyDescent="0.3">
      <c r="A138" s="110"/>
      <c r="B138" s="108"/>
      <c r="C138" s="58">
        <v>108</v>
      </c>
      <c r="D138" s="17" t="s">
        <v>73</v>
      </c>
      <c r="E138" s="47">
        <f t="shared" si="116"/>
        <v>11</v>
      </c>
      <c r="F138" s="47">
        <f t="shared" si="117"/>
        <v>5</v>
      </c>
      <c r="G138" s="47">
        <f t="shared" si="117"/>
        <v>6</v>
      </c>
      <c r="H138" s="47">
        <f t="shared" si="118"/>
        <v>1</v>
      </c>
      <c r="I138" s="47">
        <v>0</v>
      </c>
      <c r="J138" s="47">
        <v>1</v>
      </c>
      <c r="K138" s="47">
        <f t="shared" si="119"/>
        <v>4</v>
      </c>
      <c r="L138" s="47">
        <v>2</v>
      </c>
      <c r="M138" s="47">
        <v>2</v>
      </c>
      <c r="N138" s="47">
        <f t="shared" si="120"/>
        <v>4</v>
      </c>
      <c r="O138" s="47">
        <v>2</v>
      </c>
      <c r="P138" s="47">
        <v>2</v>
      </c>
      <c r="Q138" s="47">
        <f t="shared" si="121"/>
        <v>2</v>
      </c>
      <c r="R138" s="47">
        <v>1</v>
      </c>
      <c r="S138" s="47">
        <v>1</v>
      </c>
    </row>
    <row r="139" spans="1:19" x14ac:dyDescent="0.3">
      <c r="A139" s="110"/>
      <c r="B139" s="108"/>
      <c r="C139" s="58">
        <v>112</v>
      </c>
      <c r="D139" s="17" t="s">
        <v>21</v>
      </c>
      <c r="E139" s="47">
        <f t="shared" si="116"/>
        <v>58</v>
      </c>
      <c r="F139" s="47">
        <f t="shared" si="117"/>
        <v>26</v>
      </c>
      <c r="G139" s="47">
        <f t="shared" si="117"/>
        <v>32</v>
      </c>
      <c r="H139" s="47">
        <f t="shared" si="118"/>
        <v>15</v>
      </c>
      <c r="I139" s="47">
        <v>7</v>
      </c>
      <c r="J139" s="47">
        <v>8</v>
      </c>
      <c r="K139" s="47">
        <f t="shared" si="119"/>
        <v>14</v>
      </c>
      <c r="L139" s="47">
        <v>6</v>
      </c>
      <c r="M139" s="47">
        <v>8</v>
      </c>
      <c r="N139" s="47">
        <f t="shared" si="120"/>
        <v>14</v>
      </c>
      <c r="O139" s="47">
        <v>6</v>
      </c>
      <c r="P139" s="47">
        <v>8</v>
      </c>
      <c r="Q139" s="47">
        <f t="shared" si="121"/>
        <v>15</v>
      </c>
      <c r="R139" s="47">
        <v>7</v>
      </c>
      <c r="S139" s="47">
        <v>8</v>
      </c>
    </row>
    <row r="140" spans="1:19" x14ac:dyDescent="0.3">
      <c r="A140" s="110"/>
      <c r="B140" s="108"/>
      <c r="C140" s="58">
        <v>113</v>
      </c>
      <c r="D140" s="17" t="s">
        <v>87</v>
      </c>
      <c r="E140" s="47">
        <f t="shared" si="116"/>
        <v>80</v>
      </c>
      <c r="F140" s="47">
        <f t="shared" si="117"/>
        <v>35</v>
      </c>
      <c r="G140" s="47">
        <f t="shared" si="117"/>
        <v>45</v>
      </c>
      <c r="H140" s="47">
        <f t="shared" si="118"/>
        <v>20</v>
      </c>
      <c r="I140" s="47">
        <v>9</v>
      </c>
      <c r="J140" s="47">
        <v>11</v>
      </c>
      <c r="K140" s="47">
        <f t="shared" si="119"/>
        <v>20</v>
      </c>
      <c r="L140" s="47">
        <v>9</v>
      </c>
      <c r="M140" s="47">
        <v>11</v>
      </c>
      <c r="N140" s="47">
        <f t="shared" si="120"/>
        <v>21</v>
      </c>
      <c r="O140" s="47">
        <v>9</v>
      </c>
      <c r="P140" s="47">
        <v>12</v>
      </c>
      <c r="Q140" s="47">
        <f t="shared" si="121"/>
        <v>19</v>
      </c>
      <c r="R140" s="47">
        <v>8</v>
      </c>
      <c r="S140" s="47">
        <v>11</v>
      </c>
    </row>
    <row r="141" spans="1:19" x14ac:dyDescent="0.3">
      <c r="A141" s="104"/>
      <c r="B141" s="109"/>
      <c r="C141" s="58">
        <v>122</v>
      </c>
      <c r="D141" s="17" t="s">
        <v>76</v>
      </c>
      <c r="E141" s="47">
        <f t="shared" si="116"/>
        <v>1</v>
      </c>
      <c r="F141" s="47">
        <f t="shared" si="117"/>
        <v>0</v>
      </c>
      <c r="G141" s="47">
        <f t="shared" si="117"/>
        <v>1</v>
      </c>
      <c r="H141" s="47">
        <f t="shared" si="118"/>
        <v>0</v>
      </c>
      <c r="I141" s="47">
        <v>0</v>
      </c>
      <c r="J141" s="47">
        <v>0</v>
      </c>
      <c r="K141" s="47">
        <f t="shared" si="119"/>
        <v>1</v>
      </c>
      <c r="L141" s="47">
        <v>0</v>
      </c>
      <c r="M141" s="47">
        <v>1</v>
      </c>
      <c r="N141" s="47">
        <f t="shared" si="120"/>
        <v>0</v>
      </c>
      <c r="O141" s="47">
        <v>0</v>
      </c>
      <c r="P141" s="47">
        <v>0</v>
      </c>
      <c r="Q141" s="47">
        <f t="shared" si="121"/>
        <v>0</v>
      </c>
      <c r="R141" s="47">
        <v>0</v>
      </c>
      <c r="S141" s="47">
        <v>0</v>
      </c>
    </row>
    <row r="142" spans="1:19" x14ac:dyDescent="0.3">
      <c r="A142" s="29">
        <v>20</v>
      </c>
      <c r="B142" s="22">
        <v>188</v>
      </c>
      <c r="C142" s="25"/>
      <c r="D142" s="24" t="s">
        <v>51</v>
      </c>
      <c r="E142" s="50">
        <f>+F142+G142</f>
        <v>7846</v>
      </c>
      <c r="F142" s="50">
        <f>+I142+L142+O142+R142</f>
        <v>2521</v>
      </c>
      <c r="G142" s="50">
        <f>+J142+M142+P142+S142</f>
        <v>5325</v>
      </c>
      <c r="H142" s="50">
        <f>+I142+J142</f>
        <v>2986</v>
      </c>
      <c r="I142" s="50">
        <f>SUM(I143:I152)</f>
        <v>942</v>
      </c>
      <c r="J142" s="50">
        <f>SUM(J143:J152)</f>
        <v>2044</v>
      </c>
      <c r="K142" s="50">
        <f>+L142+M142</f>
        <v>2816</v>
      </c>
      <c r="L142" s="50">
        <f>SUM(L143:L152)</f>
        <v>902</v>
      </c>
      <c r="M142" s="50">
        <f>SUM(M143:M152)</f>
        <v>1914</v>
      </c>
      <c r="N142" s="50">
        <f>+O142+P142</f>
        <v>1062</v>
      </c>
      <c r="O142" s="50">
        <f>SUM(O143:O152)</f>
        <v>340</v>
      </c>
      <c r="P142" s="50">
        <f>SUM(P143:P152)</f>
        <v>722</v>
      </c>
      <c r="Q142" s="50">
        <f>+R142+S142</f>
        <v>982</v>
      </c>
      <c r="R142" s="50">
        <f>SUM(R143:R152)</f>
        <v>337</v>
      </c>
      <c r="S142" s="50">
        <f>SUM(S143:S152)</f>
        <v>645</v>
      </c>
    </row>
    <row r="143" spans="1:19" x14ac:dyDescent="0.3">
      <c r="A143" s="103"/>
      <c r="B143" s="107"/>
      <c r="C143" s="59">
        <v>28</v>
      </c>
      <c r="D143" s="26" t="s">
        <v>57</v>
      </c>
      <c r="E143" s="47">
        <f t="shared" ref="E143:E152" si="122">+F143+G143</f>
        <v>4226</v>
      </c>
      <c r="F143" s="47">
        <f t="shared" ref="F143:G152" si="123">+I143+L143+O143+R143</f>
        <v>1640</v>
      </c>
      <c r="G143" s="47">
        <f t="shared" si="123"/>
        <v>2586</v>
      </c>
      <c r="H143" s="47">
        <f t="shared" ref="H143:H152" si="124">+I143+J143</f>
        <v>1560</v>
      </c>
      <c r="I143" s="47">
        <v>600</v>
      </c>
      <c r="J143" s="47">
        <v>960</v>
      </c>
      <c r="K143" s="47">
        <f t="shared" ref="K143:K152" si="125">+L143+M143</f>
        <v>1560</v>
      </c>
      <c r="L143" s="47">
        <v>600</v>
      </c>
      <c r="M143" s="47">
        <v>960</v>
      </c>
      <c r="N143" s="47">
        <f t="shared" ref="N143:N152" si="126">+O143+P143</f>
        <v>586</v>
      </c>
      <c r="O143" s="47">
        <v>220</v>
      </c>
      <c r="P143" s="47">
        <v>366</v>
      </c>
      <c r="Q143" s="47">
        <f t="shared" ref="Q143:Q152" si="127">+R143+S143</f>
        <v>520</v>
      </c>
      <c r="R143" s="47">
        <v>220</v>
      </c>
      <c r="S143" s="47">
        <v>300</v>
      </c>
    </row>
    <row r="144" spans="1:19" x14ac:dyDescent="0.3">
      <c r="A144" s="110"/>
      <c r="B144" s="108"/>
      <c r="C144" s="58">
        <v>29</v>
      </c>
      <c r="D144" s="17" t="s">
        <v>19</v>
      </c>
      <c r="E144" s="47">
        <f t="shared" si="122"/>
        <v>600</v>
      </c>
      <c r="F144" s="47">
        <f t="shared" si="123"/>
        <v>120</v>
      </c>
      <c r="G144" s="47">
        <f t="shared" si="123"/>
        <v>480</v>
      </c>
      <c r="H144" s="47">
        <f t="shared" si="124"/>
        <v>250</v>
      </c>
      <c r="I144" s="47">
        <v>50</v>
      </c>
      <c r="J144" s="47">
        <v>200</v>
      </c>
      <c r="K144" s="47">
        <f t="shared" si="125"/>
        <v>250</v>
      </c>
      <c r="L144" s="47">
        <v>50</v>
      </c>
      <c r="M144" s="47">
        <v>200</v>
      </c>
      <c r="N144" s="47">
        <f t="shared" si="126"/>
        <v>50</v>
      </c>
      <c r="O144" s="47">
        <v>10</v>
      </c>
      <c r="P144" s="47">
        <v>40</v>
      </c>
      <c r="Q144" s="47">
        <f t="shared" si="127"/>
        <v>50</v>
      </c>
      <c r="R144" s="47">
        <v>10</v>
      </c>
      <c r="S144" s="47">
        <v>40</v>
      </c>
    </row>
    <row r="145" spans="1:19" x14ac:dyDescent="0.3">
      <c r="A145" s="110"/>
      <c r="B145" s="108"/>
      <c r="C145" s="58">
        <v>53</v>
      </c>
      <c r="D145" s="17" t="s">
        <v>20</v>
      </c>
      <c r="E145" s="47">
        <f t="shared" si="122"/>
        <v>500</v>
      </c>
      <c r="F145" s="47">
        <f t="shared" si="123"/>
        <v>130</v>
      </c>
      <c r="G145" s="47">
        <f t="shared" si="123"/>
        <v>370</v>
      </c>
      <c r="H145" s="47">
        <f t="shared" si="124"/>
        <v>200</v>
      </c>
      <c r="I145" s="47">
        <v>50</v>
      </c>
      <c r="J145" s="47">
        <v>150</v>
      </c>
      <c r="K145" s="47">
        <f t="shared" si="125"/>
        <v>150</v>
      </c>
      <c r="L145" s="47">
        <v>40</v>
      </c>
      <c r="M145" s="47">
        <v>110</v>
      </c>
      <c r="N145" s="47">
        <f t="shared" si="126"/>
        <v>75</v>
      </c>
      <c r="O145" s="47">
        <v>20</v>
      </c>
      <c r="P145" s="47">
        <v>55</v>
      </c>
      <c r="Q145" s="47">
        <f t="shared" si="127"/>
        <v>75</v>
      </c>
      <c r="R145" s="47">
        <v>20</v>
      </c>
      <c r="S145" s="47">
        <v>55</v>
      </c>
    </row>
    <row r="146" spans="1:19" x14ac:dyDescent="0.3">
      <c r="A146" s="110"/>
      <c r="B146" s="108"/>
      <c r="C146" s="59">
        <v>68</v>
      </c>
      <c r="D146" s="18" t="s">
        <v>22</v>
      </c>
      <c r="E146" s="47">
        <f t="shared" si="122"/>
        <v>500</v>
      </c>
      <c r="F146" s="47">
        <f t="shared" si="123"/>
        <v>130</v>
      </c>
      <c r="G146" s="47">
        <f t="shared" si="123"/>
        <v>370</v>
      </c>
      <c r="H146" s="47">
        <f t="shared" si="124"/>
        <v>200</v>
      </c>
      <c r="I146" s="47">
        <v>50</v>
      </c>
      <c r="J146" s="47">
        <v>150</v>
      </c>
      <c r="K146" s="47">
        <f t="shared" si="125"/>
        <v>150</v>
      </c>
      <c r="L146" s="47">
        <v>40</v>
      </c>
      <c r="M146" s="47">
        <v>110</v>
      </c>
      <c r="N146" s="47">
        <f t="shared" si="126"/>
        <v>75</v>
      </c>
      <c r="O146" s="47">
        <v>20</v>
      </c>
      <c r="P146" s="47">
        <v>55</v>
      </c>
      <c r="Q146" s="47">
        <f t="shared" si="127"/>
        <v>75</v>
      </c>
      <c r="R146" s="47">
        <v>20</v>
      </c>
      <c r="S146" s="47">
        <v>55</v>
      </c>
    </row>
    <row r="147" spans="1:19" x14ac:dyDescent="0.3">
      <c r="A147" s="110"/>
      <c r="B147" s="108"/>
      <c r="C147" s="58">
        <v>75</v>
      </c>
      <c r="D147" s="17" t="s">
        <v>69</v>
      </c>
      <c r="E147" s="47">
        <f t="shared" si="122"/>
        <v>50</v>
      </c>
      <c r="F147" s="47">
        <f t="shared" si="123"/>
        <v>13</v>
      </c>
      <c r="G147" s="47">
        <f t="shared" si="123"/>
        <v>37</v>
      </c>
      <c r="H147" s="47">
        <f t="shared" si="124"/>
        <v>20</v>
      </c>
      <c r="I147" s="47">
        <v>5</v>
      </c>
      <c r="J147" s="47">
        <v>15</v>
      </c>
      <c r="K147" s="47">
        <f t="shared" si="125"/>
        <v>20</v>
      </c>
      <c r="L147" s="47">
        <v>5</v>
      </c>
      <c r="M147" s="47">
        <v>15</v>
      </c>
      <c r="N147" s="47">
        <f t="shared" si="126"/>
        <v>10</v>
      </c>
      <c r="O147" s="47">
        <v>3</v>
      </c>
      <c r="P147" s="47">
        <v>7</v>
      </c>
      <c r="Q147" s="47">
        <f t="shared" si="127"/>
        <v>0</v>
      </c>
      <c r="R147" s="47"/>
      <c r="S147" s="47"/>
    </row>
    <row r="148" spans="1:19" x14ac:dyDescent="0.3">
      <c r="A148" s="110"/>
      <c r="B148" s="108"/>
      <c r="C148" s="59">
        <v>97</v>
      </c>
      <c r="D148" s="19" t="s">
        <v>23</v>
      </c>
      <c r="E148" s="47">
        <f t="shared" si="122"/>
        <v>500</v>
      </c>
      <c r="F148" s="47">
        <f t="shared" si="123"/>
        <v>130</v>
      </c>
      <c r="G148" s="47">
        <f t="shared" si="123"/>
        <v>370</v>
      </c>
      <c r="H148" s="47">
        <f t="shared" si="124"/>
        <v>200</v>
      </c>
      <c r="I148" s="47">
        <v>50</v>
      </c>
      <c r="J148" s="47">
        <v>150</v>
      </c>
      <c r="K148" s="47">
        <f t="shared" si="125"/>
        <v>150</v>
      </c>
      <c r="L148" s="47">
        <v>40</v>
      </c>
      <c r="M148" s="47">
        <v>110</v>
      </c>
      <c r="N148" s="47">
        <f t="shared" si="126"/>
        <v>75</v>
      </c>
      <c r="O148" s="47">
        <v>20</v>
      </c>
      <c r="P148" s="47">
        <v>55</v>
      </c>
      <c r="Q148" s="47">
        <f t="shared" si="127"/>
        <v>75</v>
      </c>
      <c r="R148" s="47">
        <v>20</v>
      </c>
      <c r="S148" s="47">
        <v>55</v>
      </c>
    </row>
    <row r="149" spans="1:19" x14ac:dyDescent="0.3">
      <c r="A149" s="110"/>
      <c r="B149" s="108"/>
      <c r="C149" s="58">
        <v>100</v>
      </c>
      <c r="D149" s="17" t="s">
        <v>10</v>
      </c>
      <c r="E149" s="47">
        <f t="shared" si="122"/>
        <v>300</v>
      </c>
      <c r="F149" s="47">
        <f t="shared" si="123"/>
        <v>80</v>
      </c>
      <c r="G149" s="47">
        <f t="shared" si="123"/>
        <v>220</v>
      </c>
      <c r="H149" s="47">
        <f t="shared" si="124"/>
        <v>110</v>
      </c>
      <c r="I149" s="47">
        <v>30</v>
      </c>
      <c r="J149" s="47">
        <v>80</v>
      </c>
      <c r="K149" s="47">
        <f t="shared" si="125"/>
        <v>110</v>
      </c>
      <c r="L149" s="47">
        <v>30</v>
      </c>
      <c r="M149" s="47">
        <v>80</v>
      </c>
      <c r="N149" s="47">
        <f t="shared" si="126"/>
        <v>40</v>
      </c>
      <c r="O149" s="47">
        <v>10</v>
      </c>
      <c r="P149" s="47">
        <v>30</v>
      </c>
      <c r="Q149" s="47">
        <f t="shared" si="127"/>
        <v>40</v>
      </c>
      <c r="R149" s="47">
        <v>10</v>
      </c>
      <c r="S149" s="47">
        <v>30</v>
      </c>
    </row>
    <row r="150" spans="1:19" x14ac:dyDescent="0.3">
      <c r="A150" s="110"/>
      <c r="B150" s="108"/>
      <c r="C150" s="58">
        <v>108</v>
      </c>
      <c r="D150" s="17" t="s">
        <v>73</v>
      </c>
      <c r="E150" s="47">
        <f t="shared" si="122"/>
        <v>100</v>
      </c>
      <c r="F150" s="47">
        <f t="shared" si="123"/>
        <v>28</v>
      </c>
      <c r="G150" s="47">
        <f t="shared" si="123"/>
        <v>72</v>
      </c>
      <c r="H150" s="47">
        <f t="shared" si="124"/>
        <v>26</v>
      </c>
      <c r="I150" s="47">
        <v>7</v>
      </c>
      <c r="J150" s="47">
        <v>19</v>
      </c>
      <c r="K150" s="47">
        <f t="shared" si="125"/>
        <v>26</v>
      </c>
      <c r="L150" s="47">
        <v>7</v>
      </c>
      <c r="M150" s="47">
        <v>19</v>
      </c>
      <c r="N150" s="47">
        <f t="shared" si="126"/>
        <v>26</v>
      </c>
      <c r="O150" s="47">
        <v>7</v>
      </c>
      <c r="P150" s="47">
        <v>19</v>
      </c>
      <c r="Q150" s="47">
        <f t="shared" si="127"/>
        <v>22</v>
      </c>
      <c r="R150" s="47">
        <v>7</v>
      </c>
      <c r="S150" s="47">
        <v>15</v>
      </c>
    </row>
    <row r="151" spans="1:19" x14ac:dyDescent="0.3">
      <c r="A151" s="110"/>
      <c r="B151" s="108"/>
      <c r="C151" s="58">
        <v>112</v>
      </c>
      <c r="D151" s="17" t="s">
        <v>21</v>
      </c>
      <c r="E151" s="47">
        <f t="shared" si="122"/>
        <v>600</v>
      </c>
      <c r="F151" s="47">
        <f t="shared" si="123"/>
        <v>120</v>
      </c>
      <c r="G151" s="47">
        <f t="shared" si="123"/>
        <v>480</v>
      </c>
      <c r="H151" s="47">
        <f t="shared" si="124"/>
        <v>250</v>
      </c>
      <c r="I151" s="47">
        <v>50</v>
      </c>
      <c r="J151" s="47">
        <v>200</v>
      </c>
      <c r="K151" s="47">
        <f t="shared" si="125"/>
        <v>250</v>
      </c>
      <c r="L151" s="47">
        <v>50</v>
      </c>
      <c r="M151" s="47">
        <v>200</v>
      </c>
      <c r="N151" s="47">
        <f t="shared" si="126"/>
        <v>50</v>
      </c>
      <c r="O151" s="47">
        <v>10</v>
      </c>
      <c r="P151" s="47">
        <v>40</v>
      </c>
      <c r="Q151" s="47">
        <f t="shared" si="127"/>
        <v>50</v>
      </c>
      <c r="R151" s="47">
        <v>10</v>
      </c>
      <c r="S151" s="47">
        <v>40</v>
      </c>
    </row>
    <row r="152" spans="1:19" x14ac:dyDescent="0.3">
      <c r="A152" s="104"/>
      <c r="B152" s="109"/>
      <c r="C152" s="58">
        <v>136</v>
      </c>
      <c r="D152" s="17" t="s">
        <v>6</v>
      </c>
      <c r="E152" s="47">
        <f t="shared" si="122"/>
        <v>470</v>
      </c>
      <c r="F152" s="47">
        <f t="shared" si="123"/>
        <v>130</v>
      </c>
      <c r="G152" s="47">
        <f t="shared" si="123"/>
        <v>340</v>
      </c>
      <c r="H152" s="47">
        <f t="shared" si="124"/>
        <v>170</v>
      </c>
      <c r="I152" s="47">
        <v>50</v>
      </c>
      <c r="J152" s="47">
        <v>120</v>
      </c>
      <c r="K152" s="47">
        <f t="shared" si="125"/>
        <v>150</v>
      </c>
      <c r="L152" s="47">
        <v>40</v>
      </c>
      <c r="M152" s="47">
        <v>110</v>
      </c>
      <c r="N152" s="47">
        <f t="shared" si="126"/>
        <v>75</v>
      </c>
      <c r="O152" s="47">
        <v>20</v>
      </c>
      <c r="P152" s="47">
        <v>55</v>
      </c>
      <c r="Q152" s="47">
        <f t="shared" si="127"/>
        <v>75</v>
      </c>
      <c r="R152" s="47">
        <v>20</v>
      </c>
      <c r="S152" s="47">
        <v>55</v>
      </c>
    </row>
    <row r="153" spans="1:19" x14ac:dyDescent="0.3">
      <c r="A153" s="29">
        <v>21</v>
      </c>
      <c r="B153" s="29">
        <v>198</v>
      </c>
      <c r="C153" s="30"/>
      <c r="D153" s="24" t="s">
        <v>52</v>
      </c>
      <c r="E153" s="31">
        <f>+F153+G153</f>
        <v>1320</v>
      </c>
      <c r="F153" s="31">
        <f>+I153+L153+O153+R153</f>
        <v>488</v>
      </c>
      <c r="G153" s="31">
        <f>+J153+M153+P153+S153</f>
        <v>832</v>
      </c>
      <c r="H153" s="31">
        <f>+I153+J153</f>
        <v>565</v>
      </c>
      <c r="I153" s="31">
        <f>SUM(I154:I154)</f>
        <v>209</v>
      </c>
      <c r="J153" s="31">
        <f>SUM(J154:J154)</f>
        <v>356</v>
      </c>
      <c r="K153" s="31">
        <f>+L153+M153</f>
        <v>300</v>
      </c>
      <c r="L153" s="31">
        <f>SUM(L154:L154)</f>
        <v>111</v>
      </c>
      <c r="M153" s="31">
        <f>SUM(M154:M154)</f>
        <v>189</v>
      </c>
      <c r="N153" s="31">
        <f>+O153+P153</f>
        <v>200</v>
      </c>
      <c r="O153" s="31">
        <f>SUM(O154:O154)</f>
        <v>74</v>
      </c>
      <c r="P153" s="31">
        <f>SUM(P154:P154)</f>
        <v>126</v>
      </c>
      <c r="Q153" s="31">
        <f>+R153+S153</f>
        <v>255</v>
      </c>
      <c r="R153" s="31">
        <f>SUM(R154:R154)</f>
        <v>94</v>
      </c>
      <c r="S153" s="31">
        <f>SUM(S154:S154)</f>
        <v>161</v>
      </c>
    </row>
    <row r="154" spans="1:19" x14ac:dyDescent="0.3">
      <c r="A154" s="85"/>
      <c r="B154" s="27"/>
      <c r="C154" s="27">
        <v>158</v>
      </c>
      <c r="D154" s="28" t="s">
        <v>61</v>
      </c>
      <c r="E154" s="32">
        <f t="shared" ref="E154" si="128">+F154+G154</f>
        <v>1320</v>
      </c>
      <c r="F154" s="32">
        <f t="shared" ref="F154:G154" si="129">+I154+L154+O154+R154</f>
        <v>488</v>
      </c>
      <c r="G154" s="32">
        <f t="shared" si="129"/>
        <v>832</v>
      </c>
      <c r="H154" s="32">
        <f t="shared" ref="H154" si="130">+I154+J154</f>
        <v>565</v>
      </c>
      <c r="I154" s="32">
        <v>209</v>
      </c>
      <c r="J154" s="32">
        <f>565-209</f>
        <v>356</v>
      </c>
      <c r="K154" s="32">
        <f t="shared" ref="K154" si="131">+L154+M154</f>
        <v>300</v>
      </c>
      <c r="L154" s="32">
        <v>111</v>
      </c>
      <c r="M154" s="32">
        <f>300-111</f>
        <v>189</v>
      </c>
      <c r="N154" s="32">
        <f t="shared" ref="N154" si="132">+O154+P154</f>
        <v>200</v>
      </c>
      <c r="O154" s="32">
        <v>74</v>
      </c>
      <c r="P154" s="32">
        <v>126</v>
      </c>
      <c r="Q154" s="32">
        <f t="shared" ref="Q154" si="133">+R154+S154</f>
        <v>255</v>
      </c>
      <c r="R154" s="32">
        <v>94</v>
      </c>
      <c r="S154" s="32">
        <v>161</v>
      </c>
    </row>
    <row r="155" spans="1:19" x14ac:dyDescent="0.3">
      <c r="A155" s="29">
        <v>22</v>
      </c>
      <c r="B155" s="22">
        <v>225</v>
      </c>
      <c r="C155" s="25"/>
      <c r="D155" s="24" t="s">
        <v>53</v>
      </c>
      <c r="E155" s="42">
        <f>+F155+G155</f>
        <v>1068</v>
      </c>
      <c r="F155" s="42">
        <f>+I155+L155+O155+R155</f>
        <v>367</v>
      </c>
      <c r="G155" s="42">
        <f>+J155+M155+P155+S155</f>
        <v>701</v>
      </c>
      <c r="H155" s="42">
        <f>+I155+J155</f>
        <v>395</v>
      </c>
      <c r="I155" s="42">
        <f>SUM(I156:I159)</f>
        <v>141</v>
      </c>
      <c r="J155" s="42">
        <f>SUM(J156:J159)</f>
        <v>254</v>
      </c>
      <c r="K155" s="42">
        <f>+L155+M155</f>
        <v>256</v>
      </c>
      <c r="L155" s="42">
        <f>SUM(L156:L159)</f>
        <v>87</v>
      </c>
      <c r="M155" s="42">
        <f>SUM(M156:M159)</f>
        <v>169</v>
      </c>
      <c r="N155" s="42">
        <f>+O155+P155</f>
        <v>162</v>
      </c>
      <c r="O155" s="42">
        <f>SUM(O156:O159)</f>
        <v>52</v>
      </c>
      <c r="P155" s="42">
        <f>SUM(P156:P159)</f>
        <v>110</v>
      </c>
      <c r="Q155" s="42">
        <f>+R155+S155</f>
        <v>255</v>
      </c>
      <c r="R155" s="42">
        <f>SUM(R156:R159)</f>
        <v>87</v>
      </c>
      <c r="S155" s="42">
        <f>SUM(S156:S159)</f>
        <v>168</v>
      </c>
    </row>
    <row r="156" spans="1:19" x14ac:dyDescent="0.3">
      <c r="A156" s="103"/>
      <c r="B156" s="107"/>
      <c r="C156" s="58">
        <v>53</v>
      </c>
      <c r="D156" s="17" t="s">
        <v>20</v>
      </c>
      <c r="E156" s="36">
        <f t="shared" ref="E156:E159" si="134">+F156+G156</f>
        <v>10</v>
      </c>
      <c r="F156" s="36">
        <f t="shared" ref="F156:G159" si="135">+I156+L156+O156+R156</f>
        <v>3</v>
      </c>
      <c r="G156" s="36">
        <f t="shared" si="135"/>
        <v>7</v>
      </c>
      <c r="H156" s="36">
        <f t="shared" ref="H156:H159" si="136">+I156+J156</f>
        <v>0</v>
      </c>
      <c r="I156" s="36">
        <v>0</v>
      </c>
      <c r="J156" s="36">
        <v>0</v>
      </c>
      <c r="K156" s="36">
        <f t="shared" ref="K156:K159" si="137">+L156+M156</f>
        <v>3</v>
      </c>
      <c r="L156" s="36">
        <v>1</v>
      </c>
      <c r="M156" s="36">
        <v>2</v>
      </c>
      <c r="N156" s="36">
        <f t="shared" ref="N156:N159" si="138">+O156+P156</f>
        <v>4</v>
      </c>
      <c r="O156" s="36">
        <v>1</v>
      </c>
      <c r="P156" s="36">
        <v>3</v>
      </c>
      <c r="Q156" s="36">
        <f t="shared" ref="Q156:Q159" si="139">+R156+S156</f>
        <v>3</v>
      </c>
      <c r="R156" s="36">
        <v>1</v>
      </c>
      <c r="S156" s="36">
        <v>2</v>
      </c>
    </row>
    <row r="157" spans="1:19" x14ac:dyDescent="0.3">
      <c r="A157" s="110"/>
      <c r="B157" s="108"/>
      <c r="C157" s="59">
        <v>68</v>
      </c>
      <c r="D157" s="18" t="s">
        <v>22</v>
      </c>
      <c r="E157" s="36">
        <f t="shared" si="134"/>
        <v>648</v>
      </c>
      <c r="F157" s="36">
        <f t="shared" si="135"/>
        <v>225</v>
      </c>
      <c r="G157" s="36">
        <f t="shared" si="135"/>
        <v>423</v>
      </c>
      <c r="H157" s="36">
        <f t="shared" si="136"/>
        <v>273</v>
      </c>
      <c r="I157" s="36">
        <v>100</v>
      </c>
      <c r="J157" s="36">
        <v>173</v>
      </c>
      <c r="K157" s="36">
        <f t="shared" si="137"/>
        <v>150</v>
      </c>
      <c r="L157" s="36">
        <v>50</v>
      </c>
      <c r="M157" s="36">
        <v>100</v>
      </c>
      <c r="N157" s="36">
        <f t="shared" si="138"/>
        <v>75</v>
      </c>
      <c r="O157" s="36">
        <v>25</v>
      </c>
      <c r="P157" s="36">
        <v>50</v>
      </c>
      <c r="Q157" s="36">
        <f t="shared" si="139"/>
        <v>150</v>
      </c>
      <c r="R157" s="36">
        <v>50</v>
      </c>
      <c r="S157" s="36">
        <v>100</v>
      </c>
    </row>
    <row r="158" spans="1:19" x14ac:dyDescent="0.3">
      <c r="A158" s="110"/>
      <c r="B158" s="108"/>
      <c r="C158" s="59">
        <v>97</v>
      </c>
      <c r="D158" s="19" t="s">
        <v>23</v>
      </c>
      <c r="E158" s="36">
        <f t="shared" si="134"/>
        <v>400</v>
      </c>
      <c r="F158" s="36">
        <f t="shared" si="135"/>
        <v>135</v>
      </c>
      <c r="G158" s="36">
        <f t="shared" si="135"/>
        <v>265</v>
      </c>
      <c r="H158" s="36">
        <f t="shared" si="136"/>
        <v>120</v>
      </c>
      <c r="I158" s="36">
        <v>40</v>
      </c>
      <c r="J158" s="36">
        <v>80</v>
      </c>
      <c r="K158" s="36">
        <f t="shared" si="137"/>
        <v>100</v>
      </c>
      <c r="L158" s="36">
        <v>35</v>
      </c>
      <c r="M158" s="36">
        <v>65</v>
      </c>
      <c r="N158" s="36">
        <f t="shared" si="138"/>
        <v>80</v>
      </c>
      <c r="O158" s="36">
        <v>25</v>
      </c>
      <c r="P158" s="36">
        <v>55</v>
      </c>
      <c r="Q158" s="36">
        <f t="shared" si="139"/>
        <v>100</v>
      </c>
      <c r="R158" s="36">
        <v>35</v>
      </c>
      <c r="S158" s="36">
        <v>65</v>
      </c>
    </row>
    <row r="159" spans="1:19" x14ac:dyDescent="0.3">
      <c r="A159" s="104"/>
      <c r="B159" s="109"/>
      <c r="C159" s="58">
        <v>136</v>
      </c>
      <c r="D159" s="17" t="s">
        <v>6</v>
      </c>
      <c r="E159" s="36">
        <f t="shared" si="134"/>
        <v>10</v>
      </c>
      <c r="F159" s="36">
        <f t="shared" si="135"/>
        <v>4</v>
      </c>
      <c r="G159" s="36">
        <f t="shared" si="135"/>
        <v>6</v>
      </c>
      <c r="H159" s="36">
        <f t="shared" si="136"/>
        <v>2</v>
      </c>
      <c r="I159" s="36">
        <v>1</v>
      </c>
      <c r="J159" s="36">
        <v>1</v>
      </c>
      <c r="K159" s="36">
        <f t="shared" si="137"/>
        <v>3</v>
      </c>
      <c r="L159" s="36">
        <v>1</v>
      </c>
      <c r="M159" s="36">
        <v>2</v>
      </c>
      <c r="N159" s="36">
        <f t="shared" si="138"/>
        <v>3</v>
      </c>
      <c r="O159" s="36">
        <v>1</v>
      </c>
      <c r="P159" s="36">
        <v>2</v>
      </c>
      <c r="Q159" s="36">
        <f t="shared" si="139"/>
        <v>2</v>
      </c>
      <c r="R159" s="36">
        <v>1</v>
      </c>
      <c r="S159" s="36">
        <v>1</v>
      </c>
    </row>
    <row r="160" spans="1:19" x14ac:dyDescent="0.3">
      <c r="A160" s="29">
        <v>23</v>
      </c>
      <c r="B160" s="22">
        <v>227</v>
      </c>
      <c r="C160" s="25"/>
      <c r="D160" s="24" t="s">
        <v>54</v>
      </c>
      <c r="E160" s="50">
        <f>+F160+G160</f>
        <v>9946</v>
      </c>
      <c r="F160" s="50">
        <f>+I160+L160+O160+R160</f>
        <v>2407</v>
      </c>
      <c r="G160" s="50">
        <f>+J160+M160+P160+S160</f>
        <v>7539</v>
      </c>
      <c r="H160" s="50">
        <f>+I160+J160</f>
        <v>2486</v>
      </c>
      <c r="I160" s="50">
        <f>SUM(I161:I171)</f>
        <v>600</v>
      </c>
      <c r="J160" s="50">
        <f>SUM(J161:J171)</f>
        <v>1886</v>
      </c>
      <c r="K160" s="50">
        <f>+L160+M160</f>
        <v>2487</v>
      </c>
      <c r="L160" s="50">
        <f>SUM(L161:L171)</f>
        <v>602</v>
      </c>
      <c r="M160" s="50">
        <f>SUM(M161:M171)</f>
        <v>1885</v>
      </c>
      <c r="N160" s="50">
        <f>+O160+P160</f>
        <v>2486</v>
      </c>
      <c r="O160" s="50">
        <f>SUM(O161:O171)</f>
        <v>603</v>
      </c>
      <c r="P160" s="50">
        <f>SUM(P161:P171)</f>
        <v>1883</v>
      </c>
      <c r="Q160" s="50">
        <f>+R160+S160</f>
        <v>2487</v>
      </c>
      <c r="R160" s="50">
        <f>SUM(R161:R171)</f>
        <v>602</v>
      </c>
      <c r="S160" s="50">
        <f>SUM(S161:S171)</f>
        <v>1885</v>
      </c>
    </row>
    <row r="161" spans="1:19" x14ac:dyDescent="0.3">
      <c r="A161" s="103"/>
      <c r="B161" s="107"/>
      <c r="C161" s="59">
        <v>20</v>
      </c>
      <c r="D161" s="18" t="s">
        <v>56</v>
      </c>
      <c r="E161" s="86">
        <f t="shared" ref="E161:E171" si="140">+F161+G161</f>
        <v>150</v>
      </c>
      <c r="F161" s="86">
        <f t="shared" ref="F161:G171" si="141">+I161+L161+O161+R161</f>
        <v>41</v>
      </c>
      <c r="G161" s="86">
        <f t="shared" si="141"/>
        <v>109</v>
      </c>
      <c r="H161" s="86">
        <f t="shared" ref="H161:H171" si="142">+I161+J161</f>
        <v>37</v>
      </c>
      <c r="I161" s="86">
        <v>10</v>
      </c>
      <c r="J161" s="86">
        <v>27</v>
      </c>
      <c r="K161" s="86">
        <f t="shared" ref="K161:K171" si="143">+L161+M161</f>
        <v>37</v>
      </c>
      <c r="L161" s="86">
        <v>10</v>
      </c>
      <c r="M161" s="86">
        <v>27</v>
      </c>
      <c r="N161" s="86">
        <f t="shared" ref="N161:N171" si="144">+O161+P161</f>
        <v>38</v>
      </c>
      <c r="O161" s="86">
        <v>11</v>
      </c>
      <c r="P161" s="86">
        <v>27</v>
      </c>
      <c r="Q161" s="86">
        <f t="shared" ref="Q161:Q171" si="145">+R161+S161</f>
        <v>38</v>
      </c>
      <c r="R161" s="86">
        <v>10</v>
      </c>
      <c r="S161" s="86">
        <v>28</v>
      </c>
    </row>
    <row r="162" spans="1:19" x14ac:dyDescent="0.3">
      <c r="A162" s="110"/>
      <c r="B162" s="108"/>
      <c r="C162" s="59">
        <v>28</v>
      </c>
      <c r="D162" s="26" t="s">
        <v>57</v>
      </c>
      <c r="E162" s="86">
        <f t="shared" si="140"/>
        <v>570</v>
      </c>
      <c r="F162" s="86">
        <f t="shared" si="141"/>
        <v>86</v>
      </c>
      <c r="G162" s="86">
        <f t="shared" si="141"/>
        <v>484</v>
      </c>
      <c r="H162" s="86">
        <f t="shared" si="142"/>
        <v>143</v>
      </c>
      <c r="I162" s="86">
        <v>22</v>
      </c>
      <c r="J162" s="86">
        <v>121</v>
      </c>
      <c r="K162" s="86">
        <f t="shared" si="143"/>
        <v>142</v>
      </c>
      <c r="L162" s="86">
        <v>21</v>
      </c>
      <c r="M162" s="86">
        <v>121</v>
      </c>
      <c r="N162" s="86">
        <f t="shared" si="144"/>
        <v>143</v>
      </c>
      <c r="O162" s="86">
        <v>22</v>
      </c>
      <c r="P162" s="86">
        <v>121</v>
      </c>
      <c r="Q162" s="86">
        <f t="shared" si="145"/>
        <v>142</v>
      </c>
      <c r="R162" s="86">
        <v>21</v>
      </c>
      <c r="S162" s="86">
        <v>121</v>
      </c>
    </row>
    <row r="163" spans="1:19" x14ac:dyDescent="0.3">
      <c r="A163" s="110"/>
      <c r="B163" s="108"/>
      <c r="C163" s="58">
        <v>29</v>
      </c>
      <c r="D163" s="17" t="s">
        <v>19</v>
      </c>
      <c r="E163" s="86">
        <f t="shared" si="140"/>
        <v>1300</v>
      </c>
      <c r="F163" s="86">
        <f t="shared" si="141"/>
        <v>338</v>
      </c>
      <c r="G163" s="86">
        <f t="shared" si="141"/>
        <v>962</v>
      </c>
      <c r="H163" s="86">
        <f t="shared" si="142"/>
        <v>325</v>
      </c>
      <c r="I163" s="86">
        <v>84</v>
      </c>
      <c r="J163" s="86">
        <v>241</v>
      </c>
      <c r="K163" s="86">
        <f t="shared" si="143"/>
        <v>325</v>
      </c>
      <c r="L163" s="86">
        <v>85</v>
      </c>
      <c r="M163" s="86">
        <v>240</v>
      </c>
      <c r="N163" s="86">
        <f t="shared" si="144"/>
        <v>325</v>
      </c>
      <c r="O163" s="86">
        <v>85</v>
      </c>
      <c r="P163" s="86">
        <v>240</v>
      </c>
      <c r="Q163" s="86">
        <f t="shared" si="145"/>
        <v>325</v>
      </c>
      <c r="R163" s="86">
        <v>84</v>
      </c>
      <c r="S163" s="86">
        <v>241</v>
      </c>
    </row>
    <row r="164" spans="1:19" x14ac:dyDescent="0.3">
      <c r="A164" s="110"/>
      <c r="B164" s="108"/>
      <c r="C164" s="58">
        <v>53</v>
      </c>
      <c r="D164" s="17" t="s">
        <v>20</v>
      </c>
      <c r="E164" s="86">
        <f t="shared" si="140"/>
        <v>1250</v>
      </c>
      <c r="F164" s="86">
        <f t="shared" si="141"/>
        <v>338</v>
      </c>
      <c r="G164" s="86">
        <f t="shared" si="141"/>
        <v>912</v>
      </c>
      <c r="H164" s="86">
        <f t="shared" si="142"/>
        <v>313</v>
      </c>
      <c r="I164" s="86">
        <v>85</v>
      </c>
      <c r="J164" s="86">
        <v>228</v>
      </c>
      <c r="K164" s="86">
        <f t="shared" si="143"/>
        <v>313</v>
      </c>
      <c r="L164" s="86">
        <v>85</v>
      </c>
      <c r="M164" s="86">
        <v>228</v>
      </c>
      <c r="N164" s="86">
        <f t="shared" si="144"/>
        <v>312</v>
      </c>
      <c r="O164" s="86">
        <v>84</v>
      </c>
      <c r="P164" s="86">
        <v>228</v>
      </c>
      <c r="Q164" s="86">
        <f t="shared" si="145"/>
        <v>312</v>
      </c>
      <c r="R164" s="86">
        <v>84</v>
      </c>
      <c r="S164" s="86">
        <v>228</v>
      </c>
    </row>
    <row r="165" spans="1:19" x14ac:dyDescent="0.3">
      <c r="A165" s="110"/>
      <c r="B165" s="108"/>
      <c r="C165" s="59">
        <v>55</v>
      </c>
      <c r="D165" s="18" t="s">
        <v>58</v>
      </c>
      <c r="E165" s="86">
        <f t="shared" si="140"/>
        <v>280</v>
      </c>
      <c r="F165" s="86">
        <f t="shared" si="141"/>
        <v>62</v>
      </c>
      <c r="G165" s="86">
        <f t="shared" si="141"/>
        <v>218</v>
      </c>
      <c r="H165" s="86">
        <f t="shared" si="142"/>
        <v>70</v>
      </c>
      <c r="I165" s="86">
        <v>15</v>
      </c>
      <c r="J165" s="86">
        <v>55</v>
      </c>
      <c r="K165" s="86">
        <f t="shared" si="143"/>
        <v>70</v>
      </c>
      <c r="L165" s="86">
        <v>15</v>
      </c>
      <c r="M165" s="86">
        <v>55</v>
      </c>
      <c r="N165" s="86">
        <f t="shared" si="144"/>
        <v>70</v>
      </c>
      <c r="O165" s="86">
        <v>16</v>
      </c>
      <c r="P165" s="86">
        <v>54</v>
      </c>
      <c r="Q165" s="86">
        <f t="shared" si="145"/>
        <v>70</v>
      </c>
      <c r="R165" s="86">
        <v>16</v>
      </c>
      <c r="S165" s="86">
        <v>54</v>
      </c>
    </row>
    <row r="166" spans="1:19" x14ac:dyDescent="0.3">
      <c r="A166" s="110"/>
      <c r="B166" s="108"/>
      <c r="C166" s="59">
        <v>68</v>
      </c>
      <c r="D166" s="18" t="s">
        <v>22</v>
      </c>
      <c r="E166" s="86">
        <f t="shared" si="140"/>
        <v>800</v>
      </c>
      <c r="F166" s="86">
        <f t="shared" si="141"/>
        <v>144</v>
      </c>
      <c r="G166" s="86">
        <f t="shared" si="141"/>
        <v>656</v>
      </c>
      <c r="H166" s="86">
        <f t="shared" si="142"/>
        <v>200</v>
      </c>
      <c r="I166" s="86">
        <v>36</v>
      </c>
      <c r="J166" s="86">
        <v>164</v>
      </c>
      <c r="K166" s="86">
        <f t="shared" si="143"/>
        <v>200</v>
      </c>
      <c r="L166" s="86">
        <v>36</v>
      </c>
      <c r="M166" s="86">
        <v>164</v>
      </c>
      <c r="N166" s="86">
        <f t="shared" si="144"/>
        <v>200</v>
      </c>
      <c r="O166" s="86">
        <v>36</v>
      </c>
      <c r="P166" s="86">
        <v>164</v>
      </c>
      <c r="Q166" s="86">
        <f t="shared" si="145"/>
        <v>200</v>
      </c>
      <c r="R166" s="86">
        <v>36</v>
      </c>
      <c r="S166" s="86">
        <v>164</v>
      </c>
    </row>
    <row r="167" spans="1:19" x14ac:dyDescent="0.3">
      <c r="A167" s="110"/>
      <c r="B167" s="108"/>
      <c r="C167" s="59">
        <v>97</v>
      </c>
      <c r="D167" s="19" t="s">
        <v>23</v>
      </c>
      <c r="E167" s="86">
        <f t="shared" si="140"/>
        <v>1756</v>
      </c>
      <c r="F167" s="86">
        <f t="shared" si="141"/>
        <v>474</v>
      </c>
      <c r="G167" s="86">
        <f t="shared" si="141"/>
        <v>1282</v>
      </c>
      <c r="H167" s="86">
        <f t="shared" si="142"/>
        <v>439</v>
      </c>
      <c r="I167" s="86">
        <v>118</v>
      </c>
      <c r="J167" s="86">
        <v>321</v>
      </c>
      <c r="K167" s="86">
        <f t="shared" si="143"/>
        <v>439</v>
      </c>
      <c r="L167" s="86">
        <v>118</v>
      </c>
      <c r="M167" s="86">
        <v>321</v>
      </c>
      <c r="N167" s="86">
        <f t="shared" si="144"/>
        <v>439</v>
      </c>
      <c r="O167" s="86">
        <v>119</v>
      </c>
      <c r="P167" s="86">
        <v>320</v>
      </c>
      <c r="Q167" s="86">
        <f t="shared" si="145"/>
        <v>439</v>
      </c>
      <c r="R167" s="86">
        <v>119</v>
      </c>
      <c r="S167" s="86">
        <v>320</v>
      </c>
    </row>
    <row r="168" spans="1:19" x14ac:dyDescent="0.3">
      <c r="A168" s="110"/>
      <c r="B168" s="108"/>
      <c r="C168" s="58">
        <v>100</v>
      </c>
      <c r="D168" s="17" t="s">
        <v>10</v>
      </c>
      <c r="E168" s="86">
        <f t="shared" si="140"/>
        <v>860</v>
      </c>
      <c r="F168" s="86">
        <f t="shared" si="141"/>
        <v>224</v>
      </c>
      <c r="G168" s="86">
        <f t="shared" si="141"/>
        <v>636</v>
      </c>
      <c r="H168" s="86">
        <f t="shared" si="142"/>
        <v>215</v>
      </c>
      <c r="I168" s="86">
        <v>56</v>
      </c>
      <c r="J168" s="86">
        <v>159</v>
      </c>
      <c r="K168" s="86">
        <f t="shared" si="143"/>
        <v>215</v>
      </c>
      <c r="L168" s="86">
        <v>56</v>
      </c>
      <c r="M168" s="86">
        <v>159</v>
      </c>
      <c r="N168" s="86">
        <f t="shared" si="144"/>
        <v>215</v>
      </c>
      <c r="O168" s="86">
        <v>56</v>
      </c>
      <c r="P168" s="86">
        <v>159</v>
      </c>
      <c r="Q168" s="86">
        <f t="shared" si="145"/>
        <v>215</v>
      </c>
      <c r="R168" s="86">
        <v>56</v>
      </c>
      <c r="S168" s="86">
        <v>159</v>
      </c>
    </row>
    <row r="169" spans="1:19" x14ac:dyDescent="0.3">
      <c r="A169" s="110"/>
      <c r="B169" s="108"/>
      <c r="C169" s="58">
        <v>112</v>
      </c>
      <c r="D169" s="17" t="s">
        <v>21</v>
      </c>
      <c r="E169" s="86">
        <f t="shared" si="140"/>
        <v>930</v>
      </c>
      <c r="F169" s="86">
        <f t="shared" si="141"/>
        <v>214</v>
      </c>
      <c r="G169" s="86">
        <f t="shared" si="141"/>
        <v>716</v>
      </c>
      <c r="H169" s="86">
        <f t="shared" si="142"/>
        <v>232</v>
      </c>
      <c r="I169" s="86">
        <v>53</v>
      </c>
      <c r="J169" s="86">
        <v>179</v>
      </c>
      <c r="K169" s="86">
        <f t="shared" si="143"/>
        <v>233</v>
      </c>
      <c r="L169" s="86">
        <v>54</v>
      </c>
      <c r="M169" s="86">
        <v>179</v>
      </c>
      <c r="N169" s="86">
        <f t="shared" si="144"/>
        <v>232</v>
      </c>
      <c r="O169" s="86">
        <v>53</v>
      </c>
      <c r="P169" s="86">
        <v>179</v>
      </c>
      <c r="Q169" s="86">
        <f t="shared" si="145"/>
        <v>233</v>
      </c>
      <c r="R169" s="86">
        <v>54</v>
      </c>
      <c r="S169" s="86">
        <v>179</v>
      </c>
    </row>
    <row r="170" spans="1:19" x14ac:dyDescent="0.3">
      <c r="A170" s="110"/>
      <c r="B170" s="108"/>
      <c r="C170" s="58">
        <v>136</v>
      </c>
      <c r="D170" s="17" t="s">
        <v>6</v>
      </c>
      <c r="E170" s="86">
        <f t="shared" si="140"/>
        <v>1890</v>
      </c>
      <c r="F170" s="86">
        <f t="shared" si="141"/>
        <v>454</v>
      </c>
      <c r="G170" s="86">
        <f t="shared" si="141"/>
        <v>1436</v>
      </c>
      <c r="H170" s="86">
        <f t="shared" si="142"/>
        <v>472</v>
      </c>
      <c r="I170" s="86">
        <v>113</v>
      </c>
      <c r="J170" s="86">
        <v>359</v>
      </c>
      <c r="K170" s="86">
        <f t="shared" si="143"/>
        <v>473</v>
      </c>
      <c r="L170" s="86">
        <v>114</v>
      </c>
      <c r="M170" s="86">
        <v>359</v>
      </c>
      <c r="N170" s="86">
        <f t="shared" si="144"/>
        <v>472</v>
      </c>
      <c r="O170" s="86">
        <v>113</v>
      </c>
      <c r="P170" s="86">
        <v>359</v>
      </c>
      <c r="Q170" s="86">
        <f t="shared" si="145"/>
        <v>473</v>
      </c>
      <c r="R170" s="86">
        <v>114</v>
      </c>
      <c r="S170" s="86">
        <v>359</v>
      </c>
    </row>
    <row r="171" spans="1:19" x14ac:dyDescent="0.3">
      <c r="A171" s="104"/>
      <c r="B171" s="109"/>
      <c r="C171" s="58">
        <v>162</v>
      </c>
      <c r="D171" s="17" t="s">
        <v>59</v>
      </c>
      <c r="E171" s="86">
        <f t="shared" si="140"/>
        <v>160</v>
      </c>
      <c r="F171" s="86">
        <f t="shared" si="141"/>
        <v>32</v>
      </c>
      <c r="G171" s="86">
        <f t="shared" si="141"/>
        <v>128</v>
      </c>
      <c r="H171" s="86">
        <f t="shared" si="142"/>
        <v>40</v>
      </c>
      <c r="I171" s="86">
        <v>8</v>
      </c>
      <c r="J171" s="86">
        <v>32</v>
      </c>
      <c r="K171" s="86">
        <f t="shared" si="143"/>
        <v>40</v>
      </c>
      <c r="L171" s="86">
        <v>8</v>
      </c>
      <c r="M171" s="86">
        <v>32</v>
      </c>
      <c r="N171" s="86">
        <f t="shared" si="144"/>
        <v>40</v>
      </c>
      <c r="O171" s="86">
        <v>8</v>
      </c>
      <c r="P171" s="86">
        <v>32</v>
      </c>
      <c r="Q171" s="86">
        <f t="shared" si="145"/>
        <v>40</v>
      </c>
      <c r="R171" s="86">
        <v>8</v>
      </c>
      <c r="S171" s="86">
        <v>32</v>
      </c>
    </row>
    <row r="172" spans="1:19" x14ac:dyDescent="0.3">
      <c r="A172" s="29">
        <v>24</v>
      </c>
      <c r="B172" s="23">
        <v>228</v>
      </c>
      <c r="C172" s="101"/>
      <c r="D172" s="24" t="s">
        <v>55</v>
      </c>
      <c r="E172" s="42">
        <f>+F172+G172</f>
        <v>323</v>
      </c>
      <c r="F172" s="42">
        <f>+I172+L172+O172+R172</f>
        <v>213</v>
      </c>
      <c r="G172" s="42">
        <f>+J172+M172+P172+S172</f>
        <v>110</v>
      </c>
      <c r="H172" s="42">
        <f>+I172+J172</f>
        <v>85</v>
      </c>
      <c r="I172" s="42">
        <f>SUM(I173:I174)</f>
        <v>58</v>
      </c>
      <c r="J172" s="42">
        <f>SUM(J173:J174)</f>
        <v>27</v>
      </c>
      <c r="K172" s="42">
        <f>+L172+M172</f>
        <v>86</v>
      </c>
      <c r="L172" s="42">
        <f>SUM(L173:L174)</f>
        <v>56</v>
      </c>
      <c r="M172" s="42">
        <f>SUM(M173:M174)</f>
        <v>30</v>
      </c>
      <c r="N172" s="42">
        <f>+O172+P172</f>
        <v>63</v>
      </c>
      <c r="O172" s="42">
        <f>SUM(O173:O174)</f>
        <v>41</v>
      </c>
      <c r="P172" s="42">
        <f>SUM(P173:P174)</f>
        <v>22</v>
      </c>
      <c r="Q172" s="42">
        <f>+R172+S172</f>
        <v>89</v>
      </c>
      <c r="R172" s="42">
        <f>SUM(R173:R174)</f>
        <v>58</v>
      </c>
      <c r="S172" s="42">
        <f>SUM(S173:S174)</f>
        <v>31</v>
      </c>
    </row>
    <row r="173" spans="1:19" x14ac:dyDescent="0.3">
      <c r="A173" s="103"/>
      <c r="B173" s="105"/>
      <c r="C173" s="58">
        <v>97</v>
      </c>
      <c r="D173" s="26" t="s">
        <v>23</v>
      </c>
      <c r="E173" s="36">
        <f t="shared" ref="E173:E174" si="146">+F173+G173</f>
        <v>317</v>
      </c>
      <c r="F173" s="36">
        <f t="shared" ref="F173:G174" si="147">+I173+L173+O173+R173</f>
        <v>207</v>
      </c>
      <c r="G173" s="36">
        <f t="shared" si="147"/>
        <v>110</v>
      </c>
      <c r="H173" s="36">
        <f t="shared" ref="H173:H174" si="148">+I173+J173</f>
        <v>79</v>
      </c>
      <c r="I173" s="36">
        <v>52</v>
      </c>
      <c r="J173" s="36">
        <v>27</v>
      </c>
      <c r="K173" s="36">
        <f t="shared" ref="K173:K175" si="149">+L173+M173</f>
        <v>86</v>
      </c>
      <c r="L173" s="36">
        <v>56</v>
      </c>
      <c r="M173" s="36">
        <v>30</v>
      </c>
      <c r="N173" s="36">
        <f t="shared" ref="N173:N175" si="150">+O173+P173</f>
        <v>63</v>
      </c>
      <c r="O173" s="36">
        <v>41</v>
      </c>
      <c r="P173" s="36">
        <v>22</v>
      </c>
      <c r="Q173" s="36">
        <f t="shared" ref="Q173:Q175" si="151">+R173+S173</f>
        <v>89</v>
      </c>
      <c r="R173" s="36">
        <v>58</v>
      </c>
      <c r="S173" s="36">
        <v>31</v>
      </c>
    </row>
    <row r="174" spans="1:19" x14ac:dyDescent="0.3">
      <c r="A174" s="104"/>
      <c r="B174" s="106"/>
      <c r="C174" s="58">
        <v>112</v>
      </c>
      <c r="D174" s="17" t="s">
        <v>21</v>
      </c>
      <c r="E174" s="36">
        <f t="shared" si="146"/>
        <v>6</v>
      </c>
      <c r="F174" s="36">
        <f t="shared" si="147"/>
        <v>6</v>
      </c>
      <c r="G174" s="36">
        <f t="shared" si="147"/>
        <v>0</v>
      </c>
      <c r="H174" s="36">
        <f t="shared" si="148"/>
        <v>6</v>
      </c>
      <c r="I174" s="36">
        <v>6</v>
      </c>
      <c r="J174" s="36">
        <v>0</v>
      </c>
      <c r="K174" s="36">
        <f t="shared" si="149"/>
        <v>0</v>
      </c>
      <c r="L174" s="36">
        <v>0</v>
      </c>
      <c r="M174" s="36">
        <v>0</v>
      </c>
      <c r="N174" s="36">
        <f t="shared" si="150"/>
        <v>0</v>
      </c>
      <c r="O174" s="36">
        <v>0</v>
      </c>
      <c r="P174" s="36">
        <v>0</v>
      </c>
      <c r="Q174" s="36">
        <f t="shared" si="151"/>
        <v>0</v>
      </c>
      <c r="R174" s="36">
        <v>0</v>
      </c>
      <c r="S174" s="36">
        <v>0</v>
      </c>
    </row>
    <row r="175" spans="1:19" s="92" customFormat="1" ht="18.75" customHeight="1" x14ac:dyDescent="0.3">
      <c r="A175" s="111" t="s">
        <v>85</v>
      </c>
      <c r="B175" s="112"/>
      <c r="C175" s="112"/>
      <c r="D175" s="113"/>
      <c r="E175" s="90">
        <f t="shared" ref="E175" si="152">+F175+G175</f>
        <v>93980</v>
      </c>
      <c r="F175" s="90">
        <f t="shared" ref="F175" si="153">+I175+L175+O175+R175</f>
        <v>32242</v>
      </c>
      <c r="G175" s="90">
        <f t="shared" ref="G175" si="154">+J175+M175+P175+S175</f>
        <v>61738</v>
      </c>
      <c r="H175" s="90">
        <f t="shared" ref="H175" si="155">+I175+J175</f>
        <v>27926</v>
      </c>
      <c r="I175" s="91">
        <f>+I14+I36+I51+I63+I67+I75+I78+I82+I85+I89+I91+I98+I103+I110+I117+I120+I123+I125+I127+I142+I153+I155+I160+I172</f>
        <v>9660</v>
      </c>
      <c r="J175" s="91">
        <f>+J14+J36+J51+J63+J67+J75+J78+J82+J85+J89+J91+J98+J103+J110+J117+J120+J123+J125+J127+J142+J153+J155+J160+J172</f>
        <v>18266</v>
      </c>
      <c r="K175" s="90">
        <f t="shared" si="149"/>
        <v>25082</v>
      </c>
      <c r="L175" s="91">
        <f>+L14+L36+L51+L63+L67+L75+L78+L82+L85+L89+L91+L98+L103+L110+L117+L120+L123+L125+L127+L142+L153+L155+L160+L172</f>
        <v>8488</v>
      </c>
      <c r="M175" s="91">
        <f>+M14+M36+M51+M63+M67+M75+M78+M82+M85+M89+M91+M98+M103+M110+M117+M120+M123+M125+M127+M142+M153+M155+M160+M172</f>
        <v>16594</v>
      </c>
      <c r="N175" s="90">
        <f t="shared" si="150"/>
        <v>22089</v>
      </c>
      <c r="O175" s="91">
        <f>+O14+O36+O51+O63+O67+O75+O78+O82+O85+O89+O91+O98+O103+O110+O117+O120+O123+O125+O127+O142+O153+O155+O160+O172</f>
        <v>7551</v>
      </c>
      <c r="P175" s="91">
        <f>+P14+P36+P51+P63+P67+P75+P78+P82+P85+P89+P91+P98+P103+P110+P117+P120+P123+P125+P127+P142+P153+P155+P160+P172</f>
        <v>14538</v>
      </c>
      <c r="Q175" s="90">
        <f t="shared" si="151"/>
        <v>18883</v>
      </c>
      <c r="R175" s="91">
        <f>+R14+R36+R51+R63+R67+R75+R78+R82+R85+R89+R91+R98+R103+R110+R117+R120+R123+R125+R127+R142+R153+R155+R160+R172</f>
        <v>6543</v>
      </c>
      <c r="S175" s="91">
        <f>+S14+S36+S51+S63+S67+S75+S78+S82+S85+S89+S91+S98+S103+S110+S117+S120+S123+S125+S127+S142+S153+S155+S160+S172</f>
        <v>12340</v>
      </c>
    </row>
  </sheetData>
  <mergeCells count="62">
    <mergeCell ref="N11:N12"/>
    <mergeCell ref="K11:K12"/>
    <mergeCell ref="L11:M11"/>
    <mergeCell ref="B68:B74"/>
    <mergeCell ref="H11:H12"/>
    <mergeCell ref="I11:J11"/>
    <mergeCell ref="A5:S5"/>
    <mergeCell ref="H9:S9"/>
    <mergeCell ref="H10:J10"/>
    <mergeCell ref="K10:M10"/>
    <mergeCell ref="N10:P10"/>
    <mergeCell ref="Q10:S10"/>
    <mergeCell ref="A9:A12"/>
    <mergeCell ref="B9:B12"/>
    <mergeCell ref="C9:C12"/>
    <mergeCell ref="D9:D12"/>
    <mergeCell ref="E9:G10"/>
    <mergeCell ref="R11:S11"/>
    <mergeCell ref="E11:E12"/>
    <mergeCell ref="F11:G11"/>
    <mergeCell ref="O11:P11"/>
    <mergeCell ref="Q11:Q12"/>
    <mergeCell ref="A15:A35"/>
    <mergeCell ref="B15:B35"/>
    <mergeCell ref="A37:A50"/>
    <mergeCell ref="B37:B50"/>
    <mergeCell ref="A52:A62"/>
    <mergeCell ref="B52:B62"/>
    <mergeCell ref="A64:A66"/>
    <mergeCell ref="B64:B66"/>
    <mergeCell ref="A68:A74"/>
    <mergeCell ref="A76:A77"/>
    <mergeCell ref="B76:B77"/>
    <mergeCell ref="A79:A81"/>
    <mergeCell ref="B79:B81"/>
    <mergeCell ref="A83:A84"/>
    <mergeCell ref="B83:B84"/>
    <mergeCell ref="A86:A88"/>
    <mergeCell ref="B86:B88"/>
    <mergeCell ref="A175:D175"/>
    <mergeCell ref="A92:A97"/>
    <mergeCell ref="B92:B97"/>
    <mergeCell ref="A99:A102"/>
    <mergeCell ref="B99:B102"/>
    <mergeCell ref="A104:A109"/>
    <mergeCell ref="B104:B109"/>
    <mergeCell ref="A111:A116"/>
    <mergeCell ref="B111:B116"/>
    <mergeCell ref="A118:A119"/>
    <mergeCell ref="B118:B119"/>
    <mergeCell ref="A121:A122"/>
    <mergeCell ref="B121:B122"/>
    <mergeCell ref="A128:A141"/>
    <mergeCell ref="B128:B141"/>
    <mergeCell ref="A143:A152"/>
    <mergeCell ref="A173:A174"/>
    <mergeCell ref="B173:B174"/>
    <mergeCell ref="B143:B152"/>
    <mergeCell ref="A156:A159"/>
    <mergeCell ref="B156:B159"/>
    <mergeCell ref="A161:A171"/>
    <mergeCell ref="B161:B171"/>
  </mergeCells>
  <pageMargins left="0.70866141732283472" right="0.70866141732283472" top="0.35433070866141736" bottom="0.35433070866141736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"/>
  <sheetViews>
    <sheetView zoomScale="70" zoomScaleNormal="70" workbookViewId="0">
      <pane ySplit="13" topLeftCell="A14" activePane="bottomLeft" state="frozen"/>
      <selection pane="bottomLeft" activeCell="A6" sqref="A6"/>
    </sheetView>
  </sheetViews>
  <sheetFormatPr defaultRowHeight="18.75" x14ac:dyDescent="0.3"/>
  <cols>
    <col min="1" max="1" width="6.7109375" style="2" customWidth="1"/>
    <col min="2" max="2" width="6.42578125" style="1" customWidth="1"/>
    <col min="3" max="3" width="9.7109375" style="2" customWidth="1"/>
    <col min="4" max="4" width="50.5703125" style="3" customWidth="1"/>
    <col min="5" max="5" width="13.42578125" style="1" customWidth="1"/>
    <col min="6" max="6" width="13.5703125" style="1" customWidth="1"/>
    <col min="7" max="7" width="11.85546875" style="1" customWidth="1"/>
    <col min="8" max="8" width="12.28515625" style="1" customWidth="1"/>
    <col min="9" max="9" width="11.85546875" style="1" customWidth="1"/>
    <col min="10" max="10" width="10.85546875" style="1" customWidth="1"/>
    <col min="11" max="11" width="11.85546875" style="1" customWidth="1"/>
    <col min="12" max="12" width="11.140625" style="1" customWidth="1"/>
    <col min="13" max="13" width="12.28515625" style="1" customWidth="1"/>
    <col min="14" max="14" width="12.140625" style="1" customWidth="1"/>
    <col min="15" max="15" width="10.5703125" style="1" customWidth="1"/>
    <col min="16" max="16" width="10.85546875" style="1" customWidth="1"/>
    <col min="17" max="17" width="11.140625" style="1" customWidth="1"/>
    <col min="18" max="19" width="11.28515625" style="1" customWidth="1"/>
    <col min="20" max="61" width="9.140625" style="1"/>
    <col min="62" max="62" width="6.7109375" style="1" customWidth="1"/>
    <col min="63" max="63" width="10" style="1" customWidth="1"/>
    <col min="64" max="64" width="10.85546875" style="1" customWidth="1"/>
    <col min="65" max="65" width="56.140625" style="1" customWidth="1"/>
    <col min="66" max="66" width="13" style="1" customWidth="1"/>
    <col min="67" max="67" width="11" style="1" customWidth="1"/>
    <col min="68" max="68" width="11.85546875" style="1" customWidth="1"/>
    <col min="69" max="69" width="12.28515625" style="1" customWidth="1"/>
    <col min="70" max="70" width="11.85546875" style="1" customWidth="1"/>
    <col min="71" max="71" width="10.85546875" style="1" customWidth="1"/>
    <col min="72" max="72" width="11.85546875" style="1" customWidth="1"/>
    <col min="73" max="73" width="12.42578125" style="1" customWidth="1"/>
    <col min="74" max="74" width="12.28515625" style="1" customWidth="1"/>
    <col min="75" max="75" width="12.140625" style="1" customWidth="1"/>
    <col min="76" max="76" width="11.85546875" style="1" customWidth="1"/>
    <col min="77" max="77" width="12.140625" style="1" customWidth="1"/>
    <col min="78" max="78" width="11.140625" style="1" customWidth="1"/>
    <col min="79" max="80" width="11.28515625" style="1" customWidth="1"/>
    <col min="81" max="317" width="9.140625" style="1"/>
    <col min="318" max="318" width="6.7109375" style="1" customWidth="1"/>
    <col min="319" max="319" width="10" style="1" customWidth="1"/>
    <col min="320" max="320" width="10.85546875" style="1" customWidth="1"/>
    <col min="321" max="321" width="56.140625" style="1" customWidth="1"/>
    <col min="322" max="322" width="13" style="1" customWidth="1"/>
    <col min="323" max="323" width="11" style="1" customWidth="1"/>
    <col min="324" max="324" width="11.85546875" style="1" customWidth="1"/>
    <col min="325" max="325" width="12.28515625" style="1" customWidth="1"/>
    <col min="326" max="326" width="11.85546875" style="1" customWidth="1"/>
    <col min="327" max="327" width="10.85546875" style="1" customWidth="1"/>
    <col min="328" max="328" width="11.85546875" style="1" customWidth="1"/>
    <col min="329" max="329" width="12.42578125" style="1" customWidth="1"/>
    <col min="330" max="330" width="12.28515625" style="1" customWidth="1"/>
    <col min="331" max="331" width="12.140625" style="1" customWidth="1"/>
    <col min="332" max="332" width="11.85546875" style="1" customWidth="1"/>
    <col min="333" max="333" width="12.140625" style="1" customWidth="1"/>
    <col min="334" max="334" width="11.140625" style="1" customWidth="1"/>
    <col min="335" max="336" width="11.28515625" style="1" customWidth="1"/>
    <col min="337" max="573" width="9.140625" style="1"/>
    <col min="574" max="574" width="6.7109375" style="1" customWidth="1"/>
    <col min="575" max="575" width="10" style="1" customWidth="1"/>
    <col min="576" max="576" width="10.85546875" style="1" customWidth="1"/>
    <col min="577" max="577" width="56.140625" style="1" customWidth="1"/>
    <col min="578" max="578" width="13" style="1" customWidth="1"/>
    <col min="579" max="579" width="11" style="1" customWidth="1"/>
    <col min="580" max="580" width="11.85546875" style="1" customWidth="1"/>
    <col min="581" max="581" width="12.28515625" style="1" customWidth="1"/>
    <col min="582" max="582" width="11.85546875" style="1" customWidth="1"/>
    <col min="583" max="583" width="10.85546875" style="1" customWidth="1"/>
    <col min="584" max="584" width="11.85546875" style="1" customWidth="1"/>
    <col min="585" max="585" width="12.42578125" style="1" customWidth="1"/>
    <col min="586" max="586" width="12.28515625" style="1" customWidth="1"/>
    <col min="587" max="587" width="12.140625" style="1" customWidth="1"/>
    <col min="588" max="588" width="11.85546875" style="1" customWidth="1"/>
    <col min="589" max="589" width="12.140625" style="1" customWidth="1"/>
    <col min="590" max="590" width="11.140625" style="1" customWidth="1"/>
    <col min="591" max="592" width="11.28515625" style="1" customWidth="1"/>
    <col min="593" max="829" width="9.140625" style="1"/>
    <col min="830" max="830" width="6.7109375" style="1" customWidth="1"/>
    <col min="831" max="831" width="10" style="1" customWidth="1"/>
    <col min="832" max="832" width="10.85546875" style="1" customWidth="1"/>
    <col min="833" max="833" width="56.140625" style="1" customWidth="1"/>
    <col min="834" max="834" width="13" style="1" customWidth="1"/>
    <col min="835" max="835" width="11" style="1" customWidth="1"/>
    <col min="836" max="836" width="11.85546875" style="1" customWidth="1"/>
    <col min="837" max="837" width="12.28515625" style="1" customWidth="1"/>
    <col min="838" max="838" width="11.85546875" style="1" customWidth="1"/>
    <col min="839" max="839" width="10.85546875" style="1" customWidth="1"/>
    <col min="840" max="840" width="11.85546875" style="1" customWidth="1"/>
    <col min="841" max="841" width="12.42578125" style="1" customWidth="1"/>
    <col min="842" max="842" width="12.28515625" style="1" customWidth="1"/>
    <col min="843" max="843" width="12.140625" style="1" customWidth="1"/>
    <col min="844" max="844" width="11.85546875" style="1" customWidth="1"/>
    <col min="845" max="845" width="12.140625" style="1" customWidth="1"/>
    <col min="846" max="846" width="11.140625" style="1" customWidth="1"/>
    <col min="847" max="848" width="11.28515625" style="1" customWidth="1"/>
    <col min="849" max="1085" width="9.140625" style="1"/>
    <col min="1086" max="1086" width="6.7109375" style="1" customWidth="1"/>
    <col min="1087" max="1087" width="10" style="1" customWidth="1"/>
    <col min="1088" max="1088" width="10.85546875" style="1" customWidth="1"/>
    <col min="1089" max="1089" width="56.140625" style="1" customWidth="1"/>
    <col min="1090" max="1090" width="13" style="1" customWidth="1"/>
    <col min="1091" max="1091" width="11" style="1" customWidth="1"/>
    <col min="1092" max="1092" width="11.85546875" style="1" customWidth="1"/>
    <col min="1093" max="1093" width="12.28515625" style="1" customWidth="1"/>
    <col min="1094" max="1094" width="11.85546875" style="1" customWidth="1"/>
    <col min="1095" max="1095" width="10.85546875" style="1" customWidth="1"/>
    <col min="1096" max="1096" width="11.85546875" style="1" customWidth="1"/>
    <col min="1097" max="1097" width="12.42578125" style="1" customWidth="1"/>
    <col min="1098" max="1098" width="12.28515625" style="1" customWidth="1"/>
    <col min="1099" max="1099" width="12.140625" style="1" customWidth="1"/>
    <col min="1100" max="1100" width="11.85546875" style="1" customWidth="1"/>
    <col min="1101" max="1101" width="12.140625" style="1" customWidth="1"/>
    <col min="1102" max="1102" width="11.140625" style="1" customWidth="1"/>
    <col min="1103" max="1104" width="11.28515625" style="1" customWidth="1"/>
    <col min="1105" max="1341" width="9.140625" style="1"/>
    <col min="1342" max="1342" width="6.7109375" style="1" customWidth="1"/>
    <col min="1343" max="1343" width="10" style="1" customWidth="1"/>
    <col min="1344" max="1344" width="10.85546875" style="1" customWidth="1"/>
    <col min="1345" max="1345" width="56.140625" style="1" customWidth="1"/>
    <col min="1346" max="1346" width="13" style="1" customWidth="1"/>
    <col min="1347" max="1347" width="11" style="1" customWidth="1"/>
    <col min="1348" max="1348" width="11.85546875" style="1" customWidth="1"/>
    <col min="1349" max="1349" width="12.28515625" style="1" customWidth="1"/>
    <col min="1350" max="1350" width="11.85546875" style="1" customWidth="1"/>
    <col min="1351" max="1351" width="10.85546875" style="1" customWidth="1"/>
    <col min="1352" max="1352" width="11.85546875" style="1" customWidth="1"/>
    <col min="1353" max="1353" width="12.42578125" style="1" customWidth="1"/>
    <col min="1354" max="1354" width="12.28515625" style="1" customWidth="1"/>
    <col min="1355" max="1355" width="12.140625" style="1" customWidth="1"/>
    <col min="1356" max="1356" width="11.85546875" style="1" customWidth="1"/>
    <col min="1357" max="1357" width="12.140625" style="1" customWidth="1"/>
    <col min="1358" max="1358" width="11.140625" style="1" customWidth="1"/>
    <col min="1359" max="1360" width="11.28515625" style="1" customWidth="1"/>
    <col min="1361" max="1597" width="9.140625" style="1"/>
    <col min="1598" max="1598" width="6.7109375" style="1" customWidth="1"/>
    <col min="1599" max="1599" width="10" style="1" customWidth="1"/>
    <col min="1600" max="1600" width="10.85546875" style="1" customWidth="1"/>
    <col min="1601" max="1601" width="56.140625" style="1" customWidth="1"/>
    <col min="1602" max="1602" width="13" style="1" customWidth="1"/>
    <col min="1603" max="1603" width="11" style="1" customWidth="1"/>
    <col min="1604" max="1604" width="11.85546875" style="1" customWidth="1"/>
    <col min="1605" max="1605" width="12.28515625" style="1" customWidth="1"/>
    <col min="1606" max="1606" width="11.85546875" style="1" customWidth="1"/>
    <col min="1607" max="1607" width="10.85546875" style="1" customWidth="1"/>
    <col min="1608" max="1608" width="11.85546875" style="1" customWidth="1"/>
    <col min="1609" max="1609" width="12.42578125" style="1" customWidth="1"/>
    <col min="1610" max="1610" width="12.28515625" style="1" customWidth="1"/>
    <col min="1611" max="1611" width="12.140625" style="1" customWidth="1"/>
    <col min="1612" max="1612" width="11.85546875" style="1" customWidth="1"/>
    <col min="1613" max="1613" width="12.140625" style="1" customWidth="1"/>
    <col min="1614" max="1614" width="11.140625" style="1" customWidth="1"/>
    <col min="1615" max="1616" width="11.28515625" style="1" customWidth="1"/>
    <col min="1617" max="1853" width="9.140625" style="1"/>
    <col min="1854" max="1854" width="6.7109375" style="1" customWidth="1"/>
    <col min="1855" max="1855" width="10" style="1" customWidth="1"/>
    <col min="1856" max="1856" width="10.85546875" style="1" customWidth="1"/>
    <col min="1857" max="1857" width="56.140625" style="1" customWidth="1"/>
    <col min="1858" max="1858" width="13" style="1" customWidth="1"/>
    <col min="1859" max="1859" width="11" style="1" customWidth="1"/>
    <col min="1860" max="1860" width="11.85546875" style="1" customWidth="1"/>
    <col min="1861" max="1861" width="12.28515625" style="1" customWidth="1"/>
    <col min="1862" max="1862" width="11.85546875" style="1" customWidth="1"/>
    <col min="1863" max="1863" width="10.85546875" style="1" customWidth="1"/>
    <col min="1864" max="1864" width="11.85546875" style="1" customWidth="1"/>
    <col min="1865" max="1865" width="12.42578125" style="1" customWidth="1"/>
    <col min="1866" max="1866" width="12.28515625" style="1" customWidth="1"/>
    <col min="1867" max="1867" width="12.140625" style="1" customWidth="1"/>
    <col min="1868" max="1868" width="11.85546875" style="1" customWidth="1"/>
    <col min="1869" max="1869" width="12.140625" style="1" customWidth="1"/>
    <col min="1870" max="1870" width="11.140625" style="1" customWidth="1"/>
    <col min="1871" max="1872" width="11.28515625" style="1" customWidth="1"/>
    <col min="1873" max="2109" width="9.140625" style="1"/>
    <col min="2110" max="2110" width="6.7109375" style="1" customWidth="1"/>
    <col min="2111" max="2111" width="10" style="1" customWidth="1"/>
    <col min="2112" max="2112" width="10.85546875" style="1" customWidth="1"/>
    <col min="2113" max="2113" width="56.140625" style="1" customWidth="1"/>
    <col min="2114" max="2114" width="13" style="1" customWidth="1"/>
    <col min="2115" max="2115" width="11" style="1" customWidth="1"/>
    <col min="2116" max="2116" width="11.85546875" style="1" customWidth="1"/>
    <col min="2117" max="2117" width="12.28515625" style="1" customWidth="1"/>
    <col min="2118" max="2118" width="11.85546875" style="1" customWidth="1"/>
    <col min="2119" max="2119" width="10.85546875" style="1" customWidth="1"/>
    <col min="2120" max="2120" width="11.85546875" style="1" customWidth="1"/>
    <col min="2121" max="2121" width="12.42578125" style="1" customWidth="1"/>
    <col min="2122" max="2122" width="12.28515625" style="1" customWidth="1"/>
    <col min="2123" max="2123" width="12.140625" style="1" customWidth="1"/>
    <col min="2124" max="2124" width="11.85546875" style="1" customWidth="1"/>
    <col min="2125" max="2125" width="12.140625" style="1" customWidth="1"/>
    <col min="2126" max="2126" width="11.140625" style="1" customWidth="1"/>
    <col min="2127" max="2128" width="11.28515625" style="1" customWidth="1"/>
    <col min="2129" max="2365" width="9.140625" style="1"/>
    <col min="2366" max="2366" width="6.7109375" style="1" customWidth="1"/>
    <col min="2367" max="2367" width="10" style="1" customWidth="1"/>
    <col min="2368" max="2368" width="10.85546875" style="1" customWidth="1"/>
    <col min="2369" max="2369" width="56.140625" style="1" customWidth="1"/>
    <col min="2370" max="2370" width="13" style="1" customWidth="1"/>
    <col min="2371" max="2371" width="11" style="1" customWidth="1"/>
    <col min="2372" max="2372" width="11.85546875" style="1" customWidth="1"/>
    <col min="2373" max="2373" width="12.28515625" style="1" customWidth="1"/>
    <col min="2374" max="2374" width="11.85546875" style="1" customWidth="1"/>
    <col min="2375" max="2375" width="10.85546875" style="1" customWidth="1"/>
    <col min="2376" max="2376" width="11.85546875" style="1" customWidth="1"/>
    <col min="2377" max="2377" width="12.42578125" style="1" customWidth="1"/>
    <col min="2378" max="2378" width="12.28515625" style="1" customWidth="1"/>
    <col min="2379" max="2379" width="12.140625" style="1" customWidth="1"/>
    <col min="2380" max="2380" width="11.85546875" style="1" customWidth="1"/>
    <col min="2381" max="2381" width="12.140625" style="1" customWidth="1"/>
    <col min="2382" max="2382" width="11.140625" style="1" customWidth="1"/>
    <col min="2383" max="2384" width="11.28515625" style="1" customWidth="1"/>
    <col min="2385" max="2621" width="9.140625" style="1"/>
    <col min="2622" max="2622" width="6.7109375" style="1" customWidth="1"/>
    <col min="2623" max="2623" width="10" style="1" customWidth="1"/>
    <col min="2624" max="2624" width="10.85546875" style="1" customWidth="1"/>
    <col min="2625" max="2625" width="56.140625" style="1" customWidth="1"/>
    <col min="2626" max="2626" width="13" style="1" customWidth="1"/>
    <col min="2627" max="2627" width="11" style="1" customWidth="1"/>
    <col min="2628" max="2628" width="11.85546875" style="1" customWidth="1"/>
    <col min="2629" max="2629" width="12.28515625" style="1" customWidth="1"/>
    <col min="2630" max="2630" width="11.85546875" style="1" customWidth="1"/>
    <col min="2631" max="2631" width="10.85546875" style="1" customWidth="1"/>
    <col min="2632" max="2632" width="11.85546875" style="1" customWidth="1"/>
    <col min="2633" max="2633" width="12.42578125" style="1" customWidth="1"/>
    <col min="2634" max="2634" width="12.28515625" style="1" customWidth="1"/>
    <col min="2635" max="2635" width="12.140625" style="1" customWidth="1"/>
    <col min="2636" max="2636" width="11.85546875" style="1" customWidth="1"/>
    <col min="2637" max="2637" width="12.140625" style="1" customWidth="1"/>
    <col min="2638" max="2638" width="11.140625" style="1" customWidth="1"/>
    <col min="2639" max="2640" width="11.28515625" style="1" customWidth="1"/>
    <col min="2641" max="2877" width="9.140625" style="1"/>
    <col min="2878" max="2878" width="6.7109375" style="1" customWidth="1"/>
    <col min="2879" max="2879" width="10" style="1" customWidth="1"/>
    <col min="2880" max="2880" width="10.85546875" style="1" customWidth="1"/>
    <col min="2881" max="2881" width="56.140625" style="1" customWidth="1"/>
    <col min="2882" max="2882" width="13" style="1" customWidth="1"/>
    <col min="2883" max="2883" width="11" style="1" customWidth="1"/>
    <col min="2884" max="2884" width="11.85546875" style="1" customWidth="1"/>
    <col min="2885" max="2885" width="12.28515625" style="1" customWidth="1"/>
    <col min="2886" max="2886" width="11.85546875" style="1" customWidth="1"/>
    <col min="2887" max="2887" width="10.85546875" style="1" customWidth="1"/>
    <col min="2888" max="2888" width="11.85546875" style="1" customWidth="1"/>
    <col min="2889" max="2889" width="12.42578125" style="1" customWidth="1"/>
    <col min="2890" max="2890" width="12.28515625" style="1" customWidth="1"/>
    <col min="2891" max="2891" width="12.140625" style="1" customWidth="1"/>
    <col min="2892" max="2892" width="11.85546875" style="1" customWidth="1"/>
    <col min="2893" max="2893" width="12.140625" style="1" customWidth="1"/>
    <col min="2894" max="2894" width="11.140625" style="1" customWidth="1"/>
    <col min="2895" max="2896" width="11.28515625" style="1" customWidth="1"/>
    <col min="2897" max="3133" width="9.140625" style="1"/>
    <col min="3134" max="3134" width="6.7109375" style="1" customWidth="1"/>
    <col min="3135" max="3135" width="10" style="1" customWidth="1"/>
    <col min="3136" max="3136" width="10.85546875" style="1" customWidth="1"/>
    <col min="3137" max="3137" width="56.140625" style="1" customWidth="1"/>
    <col min="3138" max="3138" width="13" style="1" customWidth="1"/>
    <col min="3139" max="3139" width="11" style="1" customWidth="1"/>
    <col min="3140" max="3140" width="11.85546875" style="1" customWidth="1"/>
    <col min="3141" max="3141" width="12.28515625" style="1" customWidth="1"/>
    <col min="3142" max="3142" width="11.85546875" style="1" customWidth="1"/>
    <col min="3143" max="3143" width="10.85546875" style="1" customWidth="1"/>
    <col min="3144" max="3144" width="11.85546875" style="1" customWidth="1"/>
    <col min="3145" max="3145" width="12.42578125" style="1" customWidth="1"/>
    <col min="3146" max="3146" width="12.28515625" style="1" customWidth="1"/>
    <col min="3147" max="3147" width="12.140625" style="1" customWidth="1"/>
    <col min="3148" max="3148" width="11.85546875" style="1" customWidth="1"/>
    <col min="3149" max="3149" width="12.140625" style="1" customWidth="1"/>
    <col min="3150" max="3150" width="11.140625" style="1" customWidth="1"/>
    <col min="3151" max="3152" width="11.28515625" style="1" customWidth="1"/>
    <col min="3153" max="3389" width="9.140625" style="1"/>
    <col min="3390" max="3390" width="6.7109375" style="1" customWidth="1"/>
    <col min="3391" max="3391" width="10" style="1" customWidth="1"/>
    <col min="3392" max="3392" width="10.85546875" style="1" customWidth="1"/>
    <col min="3393" max="3393" width="56.140625" style="1" customWidth="1"/>
    <col min="3394" max="3394" width="13" style="1" customWidth="1"/>
    <col min="3395" max="3395" width="11" style="1" customWidth="1"/>
    <col min="3396" max="3396" width="11.85546875" style="1" customWidth="1"/>
    <col min="3397" max="3397" width="12.28515625" style="1" customWidth="1"/>
    <col min="3398" max="3398" width="11.85546875" style="1" customWidth="1"/>
    <col min="3399" max="3399" width="10.85546875" style="1" customWidth="1"/>
    <col min="3400" max="3400" width="11.85546875" style="1" customWidth="1"/>
    <col min="3401" max="3401" width="12.42578125" style="1" customWidth="1"/>
    <col min="3402" max="3402" width="12.28515625" style="1" customWidth="1"/>
    <col min="3403" max="3403" width="12.140625" style="1" customWidth="1"/>
    <col min="3404" max="3404" width="11.85546875" style="1" customWidth="1"/>
    <col min="3405" max="3405" width="12.140625" style="1" customWidth="1"/>
    <col min="3406" max="3406" width="11.140625" style="1" customWidth="1"/>
    <col min="3407" max="3408" width="11.28515625" style="1" customWidth="1"/>
    <col min="3409" max="3645" width="9.140625" style="1"/>
    <col min="3646" max="3646" width="6.7109375" style="1" customWidth="1"/>
    <col min="3647" max="3647" width="10" style="1" customWidth="1"/>
    <col min="3648" max="3648" width="10.85546875" style="1" customWidth="1"/>
    <col min="3649" max="3649" width="56.140625" style="1" customWidth="1"/>
    <col min="3650" max="3650" width="13" style="1" customWidth="1"/>
    <col min="3651" max="3651" width="11" style="1" customWidth="1"/>
    <col min="3652" max="3652" width="11.85546875" style="1" customWidth="1"/>
    <col min="3653" max="3653" width="12.28515625" style="1" customWidth="1"/>
    <col min="3654" max="3654" width="11.85546875" style="1" customWidth="1"/>
    <col min="3655" max="3655" width="10.85546875" style="1" customWidth="1"/>
    <col min="3656" max="3656" width="11.85546875" style="1" customWidth="1"/>
    <col min="3657" max="3657" width="12.42578125" style="1" customWidth="1"/>
    <col min="3658" max="3658" width="12.28515625" style="1" customWidth="1"/>
    <col min="3659" max="3659" width="12.140625" style="1" customWidth="1"/>
    <col min="3660" max="3660" width="11.85546875" style="1" customWidth="1"/>
    <col min="3661" max="3661" width="12.140625" style="1" customWidth="1"/>
    <col min="3662" max="3662" width="11.140625" style="1" customWidth="1"/>
    <col min="3663" max="3664" width="11.28515625" style="1" customWidth="1"/>
    <col min="3665" max="3901" width="9.140625" style="1"/>
    <col min="3902" max="3902" width="6.7109375" style="1" customWidth="1"/>
    <col min="3903" max="3903" width="10" style="1" customWidth="1"/>
    <col min="3904" max="3904" width="10.85546875" style="1" customWidth="1"/>
    <col min="3905" max="3905" width="56.140625" style="1" customWidth="1"/>
    <col min="3906" max="3906" width="13" style="1" customWidth="1"/>
    <col min="3907" max="3907" width="11" style="1" customWidth="1"/>
    <col min="3908" max="3908" width="11.85546875" style="1" customWidth="1"/>
    <col min="3909" max="3909" width="12.28515625" style="1" customWidth="1"/>
    <col min="3910" max="3910" width="11.85546875" style="1" customWidth="1"/>
    <col min="3911" max="3911" width="10.85546875" style="1" customWidth="1"/>
    <col min="3912" max="3912" width="11.85546875" style="1" customWidth="1"/>
    <col min="3913" max="3913" width="12.42578125" style="1" customWidth="1"/>
    <col min="3914" max="3914" width="12.28515625" style="1" customWidth="1"/>
    <col min="3915" max="3915" width="12.140625" style="1" customWidth="1"/>
    <col min="3916" max="3916" width="11.85546875" style="1" customWidth="1"/>
    <col min="3917" max="3917" width="12.140625" style="1" customWidth="1"/>
    <col min="3918" max="3918" width="11.140625" style="1" customWidth="1"/>
    <col min="3919" max="3920" width="11.28515625" style="1" customWidth="1"/>
    <col min="3921" max="4157" width="9.140625" style="1"/>
    <col min="4158" max="4158" width="6.7109375" style="1" customWidth="1"/>
    <col min="4159" max="4159" width="10" style="1" customWidth="1"/>
    <col min="4160" max="4160" width="10.85546875" style="1" customWidth="1"/>
    <col min="4161" max="4161" width="56.140625" style="1" customWidth="1"/>
    <col min="4162" max="4162" width="13" style="1" customWidth="1"/>
    <col min="4163" max="4163" width="11" style="1" customWidth="1"/>
    <col min="4164" max="4164" width="11.85546875" style="1" customWidth="1"/>
    <col min="4165" max="4165" width="12.28515625" style="1" customWidth="1"/>
    <col min="4166" max="4166" width="11.85546875" style="1" customWidth="1"/>
    <col min="4167" max="4167" width="10.85546875" style="1" customWidth="1"/>
    <col min="4168" max="4168" width="11.85546875" style="1" customWidth="1"/>
    <col min="4169" max="4169" width="12.42578125" style="1" customWidth="1"/>
    <col min="4170" max="4170" width="12.28515625" style="1" customWidth="1"/>
    <col min="4171" max="4171" width="12.140625" style="1" customWidth="1"/>
    <col min="4172" max="4172" width="11.85546875" style="1" customWidth="1"/>
    <col min="4173" max="4173" width="12.140625" style="1" customWidth="1"/>
    <col min="4174" max="4174" width="11.140625" style="1" customWidth="1"/>
    <col min="4175" max="4176" width="11.28515625" style="1" customWidth="1"/>
    <col min="4177" max="4413" width="9.140625" style="1"/>
    <col min="4414" max="4414" width="6.7109375" style="1" customWidth="1"/>
    <col min="4415" max="4415" width="10" style="1" customWidth="1"/>
    <col min="4416" max="4416" width="10.85546875" style="1" customWidth="1"/>
    <col min="4417" max="4417" width="56.140625" style="1" customWidth="1"/>
    <col min="4418" max="4418" width="13" style="1" customWidth="1"/>
    <col min="4419" max="4419" width="11" style="1" customWidth="1"/>
    <col min="4420" max="4420" width="11.85546875" style="1" customWidth="1"/>
    <col min="4421" max="4421" width="12.28515625" style="1" customWidth="1"/>
    <col min="4422" max="4422" width="11.85546875" style="1" customWidth="1"/>
    <col min="4423" max="4423" width="10.85546875" style="1" customWidth="1"/>
    <col min="4424" max="4424" width="11.85546875" style="1" customWidth="1"/>
    <col min="4425" max="4425" width="12.42578125" style="1" customWidth="1"/>
    <col min="4426" max="4426" width="12.28515625" style="1" customWidth="1"/>
    <col min="4427" max="4427" width="12.140625" style="1" customWidth="1"/>
    <col min="4428" max="4428" width="11.85546875" style="1" customWidth="1"/>
    <col min="4429" max="4429" width="12.140625" style="1" customWidth="1"/>
    <col min="4430" max="4430" width="11.140625" style="1" customWidth="1"/>
    <col min="4431" max="4432" width="11.28515625" style="1" customWidth="1"/>
    <col min="4433" max="4669" width="9.140625" style="1"/>
    <col min="4670" max="4670" width="6.7109375" style="1" customWidth="1"/>
    <col min="4671" max="4671" width="10" style="1" customWidth="1"/>
    <col min="4672" max="4672" width="10.85546875" style="1" customWidth="1"/>
    <col min="4673" max="4673" width="56.140625" style="1" customWidth="1"/>
    <col min="4674" max="4674" width="13" style="1" customWidth="1"/>
    <col min="4675" max="4675" width="11" style="1" customWidth="1"/>
    <col min="4676" max="4676" width="11.85546875" style="1" customWidth="1"/>
    <col min="4677" max="4677" width="12.28515625" style="1" customWidth="1"/>
    <col min="4678" max="4678" width="11.85546875" style="1" customWidth="1"/>
    <col min="4679" max="4679" width="10.85546875" style="1" customWidth="1"/>
    <col min="4680" max="4680" width="11.85546875" style="1" customWidth="1"/>
    <col min="4681" max="4681" width="12.42578125" style="1" customWidth="1"/>
    <col min="4682" max="4682" width="12.28515625" style="1" customWidth="1"/>
    <col min="4683" max="4683" width="12.140625" style="1" customWidth="1"/>
    <col min="4684" max="4684" width="11.85546875" style="1" customWidth="1"/>
    <col min="4685" max="4685" width="12.140625" style="1" customWidth="1"/>
    <col min="4686" max="4686" width="11.140625" style="1" customWidth="1"/>
    <col min="4687" max="4688" width="11.28515625" style="1" customWidth="1"/>
    <col min="4689" max="4925" width="9.140625" style="1"/>
    <col min="4926" max="4926" width="6.7109375" style="1" customWidth="1"/>
    <col min="4927" max="4927" width="10" style="1" customWidth="1"/>
    <col min="4928" max="4928" width="10.85546875" style="1" customWidth="1"/>
    <col min="4929" max="4929" width="56.140625" style="1" customWidth="1"/>
    <col min="4930" max="4930" width="13" style="1" customWidth="1"/>
    <col min="4931" max="4931" width="11" style="1" customWidth="1"/>
    <col min="4932" max="4932" width="11.85546875" style="1" customWidth="1"/>
    <col min="4933" max="4933" width="12.28515625" style="1" customWidth="1"/>
    <col min="4934" max="4934" width="11.85546875" style="1" customWidth="1"/>
    <col min="4935" max="4935" width="10.85546875" style="1" customWidth="1"/>
    <col min="4936" max="4936" width="11.85546875" style="1" customWidth="1"/>
    <col min="4937" max="4937" width="12.42578125" style="1" customWidth="1"/>
    <col min="4938" max="4938" width="12.28515625" style="1" customWidth="1"/>
    <col min="4939" max="4939" width="12.140625" style="1" customWidth="1"/>
    <col min="4940" max="4940" width="11.85546875" style="1" customWidth="1"/>
    <col min="4941" max="4941" width="12.140625" style="1" customWidth="1"/>
    <col min="4942" max="4942" width="11.140625" style="1" customWidth="1"/>
    <col min="4943" max="4944" width="11.28515625" style="1" customWidth="1"/>
    <col min="4945" max="5181" width="9.140625" style="1"/>
    <col min="5182" max="5182" width="6.7109375" style="1" customWidth="1"/>
    <col min="5183" max="5183" width="10" style="1" customWidth="1"/>
    <col min="5184" max="5184" width="10.85546875" style="1" customWidth="1"/>
    <col min="5185" max="5185" width="56.140625" style="1" customWidth="1"/>
    <col min="5186" max="5186" width="13" style="1" customWidth="1"/>
    <col min="5187" max="5187" width="11" style="1" customWidth="1"/>
    <col min="5188" max="5188" width="11.85546875" style="1" customWidth="1"/>
    <col min="5189" max="5189" width="12.28515625" style="1" customWidth="1"/>
    <col min="5190" max="5190" width="11.85546875" style="1" customWidth="1"/>
    <col min="5191" max="5191" width="10.85546875" style="1" customWidth="1"/>
    <col min="5192" max="5192" width="11.85546875" style="1" customWidth="1"/>
    <col min="5193" max="5193" width="12.42578125" style="1" customWidth="1"/>
    <col min="5194" max="5194" width="12.28515625" style="1" customWidth="1"/>
    <col min="5195" max="5195" width="12.140625" style="1" customWidth="1"/>
    <col min="5196" max="5196" width="11.85546875" style="1" customWidth="1"/>
    <col min="5197" max="5197" width="12.140625" style="1" customWidth="1"/>
    <col min="5198" max="5198" width="11.140625" style="1" customWidth="1"/>
    <col min="5199" max="5200" width="11.28515625" style="1" customWidth="1"/>
    <col min="5201" max="5437" width="9.140625" style="1"/>
    <col min="5438" max="5438" width="6.7109375" style="1" customWidth="1"/>
    <col min="5439" max="5439" width="10" style="1" customWidth="1"/>
    <col min="5440" max="5440" width="10.85546875" style="1" customWidth="1"/>
    <col min="5441" max="5441" width="56.140625" style="1" customWidth="1"/>
    <col min="5442" max="5442" width="13" style="1" customWidth="1"/>
    <col min="5443" max="5443" width="11" style="1" customWidth="1"/>
    <col min="5444" max="5444" width="11.85546875" style="1" customWidth="1"/>
    <col min="5445" max="5445" width="12.28515625" style="1" customWidth="1"/>
    <col min="5446" max="5446" width="11.85546875" style="1" customWidth="1"/>
    <col min="5447" max="5447" width="10.85546875" style="1" customWidth="1"/>
    <col min="5448" max="5448" width="11.85546875" style="1" customWidth="1"/>
    <col min="5449" max="5449" width="12.42578125" style="1" customWidth="1"/>
    <col min="5450" max="5450" width="12.28515625" style="1" customWidth="1"/>
    <col min="5451" max="5451" width="12.140625" style="1" customWidth="1"/>
    <col min="5452" max="5452" width="11.85546875" style="1" customWidth="1"/>
    <col min="5453" max="5453" width="12.140625" style="1" customWidth="1"/>
    <col min="5454" max="5454" width="11.140625" style="1" customWidth="1"/>
    <col min="5455" max="5456" width="11.28515625" style="1" customWidth="1"/>
    <col min="5457" max="5693" width="9.140625" style="1"/>
    <col min="5694" max="5694" width="6.7109375" style="1" customWidth="1"/>
    <col min="5695" max="5695" width="10" style="1" customWidth="1"/>
    <col min="5696" max="5696" width="10.85546875" style="1" customWidth="1"/>
    <col min="5697" max="5697" width="56.140625" style="1" customWidth="1"/>
    <col min="5698" max="5698" width="13" style="1" customWidth="1"/>
    <col min="5699" max="5699" width="11" style="1" customWidth="1"/>
    <col min="5700" max="5700" width="11.85546875" style="1" customWidth="1"/>
    <col min="5701" max="5701" width="12.28515625" style="1" customWidth="1"/>
    <col min="5702" max="5702" width="11.85546875" style="1" customWidth="1"/>
    <col min="5703" max="5703" width="10.85546875" style="1" customWidth="1"/>
    <col min="5704" max="5704" width="11.85546875" style="1" customWidth="1"/>
    <col min="5705" max="5705" width="12.42578125" style="1" customWidth="1"/>
    <col min="5706" max="5706" width="12.28515625" style="1" customWidth="1"/>
    <col min="5707" max="5707" width="12.140625" style="1" customWidth="1"/>
    <col min="5708" max="5708" width="11.85546875" style="1" customWidth="1"/>
    <col min="5709" max="5709" width="12.140625" style="1" customWidth="1"/>
    <col min="5710" max="5710" width="11.140625" style="1" customWidth="1"/>
    <col min="5711" max="5712" width="11.28515625" style="1" customWidth="1"/>
    <col min="5713" max="5949" width="9.140625" style="1"/>
    <col min="5950" max="5950" width="6.7109375" style="1" customWidth="1"/>
    <col min="5951" max="5951" width="10" style="1" customWidth="1"/>
    <col min="5952" max="5952" width="10.85546875" style="1" customWidth="1"/>
    <col min="5953" max="5953" width="56.140625" style="1" customWidth="1"/>
    <col min="5954" max="5954" width="13" style="1" customWidth="1"/>
    <col min="5955" max="5955" width="11" style="1" customWidth="1"/>
    <col min="5956" max="5956" width="11.85546875" style="1" customWidth="1"/>
    <col min="5957" max="5957" width="12.28515625" style="1" customWidth="1"/>
    <col min="5958" max="5958" width="11.85546875" style="1" customWidth="1"/>
    <col min="5959" max="5959" width="10.85546875" style="1" customWidth="1"/>
    <col min="5960" max="5960" width="11.85546875" style="1" customWidth="1"/>
    <col min="5961" max="5961" width="12.42578125" style="1" customWidth="1"/>
    <col min="5962" max="5962" width="12.28515625" style="1" customWidth="1"/>
    <col min="5963" max="5963" width="12.140625" style="1" customWidth="1"/>
    <col min="5964" max="5964" width="11.85546875" style="1" customWidth="1"/>
    <col min="5965" max="5965" width="12.140625" style="1" customWidth="1"/>
    <col min="5966" max="5966" width="11.140625" style="1" customWidth="1"/>
    <col min="5967" max="5968" width="11.28515625" style="1" customWidth="1"/>
    <col min="5969" max="6205" width="9.140625" style="1"/>
    <col min="6206" max="6206" width="6.7109375" style="1" customWidth="1"/>
    <col min="6207" max="6207" width="10" style="1" customWidth="1"/>
    <col min="6208" max="6208" width="10.85546875" style="1" customWidth="1"/>
    <col min="6209" max="6209" width="56.140625" style="1" customWidth="1"/>
    <col min="6210" max="6210" width="13" style="1" customWidth="1"/>
    <col min="6211" max="6211" width="11" style="1" customWidth="1"/>
    <col min="6212" max="6212" width="11.85546875" style="1" customWidth="1"/>
    <col min="6213" max="6213" width="12.28515625" style="1" customWidth="1"/>
    <col min="6214" max="6214" width="11.85546875" style="1" customWidth="1"/>
    <col min="6215" max="6215" width="10.85546875" style="1" customWidth="1"/>
    <col min="6216" max="6216" width="11.85546875" style="1" customWidth="1"/>
    <col min="6217" max="6217" width="12.42578125" style="1" customWidth="1"/>
    <col min="6218" max="6218" width="12.28515625" style="1" customWidth="1"/>
    <col min="6219" max="6219" width="12.140625" style="1" customWidth="1"/>
    <col min="6220" max="6220" width="11.85546875" style="1" customWidth="1"/>
    <col min="6221" max="6221" width="12.140625" style="1" customWidth="1"/>
    <col min="6222" max="6222" width="11.140625" style="1" customWidth="1"/>
    <col min="6223" max="6224" width="11.28515625" style="1" customWidth="1"/>
    <col min="6225" max="6461" width="9.140625" style="1"/>
    <col min="6462" max="6462" width="6.7109375" style="1" customWidth="1"/>
    <col min="6463" max="6463" width="10" style="1" customWidth="1"/>
    <col min="6464" max="6464" width="10.85546875" style="1" customWidth="1"/>
    <col min="6465" max="6465" width="56.140625" style="1" customWidth="1"/>
    <col min="6466" max="6466" width="13" style="1" customWidth="1"/>
    <col min="6467" max="6467" width="11" style="1" customWidth="1"/>
    <col min="6468" max="6468" width="11.85546875" style="1" customWidth="1"/>
    <col min="6469" max="6469" width="12.28515625" style="1" customWidth="1"/>
    <col min="6470" max="6470" width="11.85546875" style="1" customWidth="1"/>
    <col min="6471" max="6471" width="10.85546875" style="1" customWidth="1"/>
    <col min="6472" max="6472" width="11.85546875" style="1" customWidth="1"/>
    <col min="6473" max="6473" width="12.42578125" style="1" customWidth="1"/>
    <col min="6474" max="6474" width="12.28515625" style="1" customWidth="1"/>
    <col min="6475" max="6475" width="12.140625" style="1" customWidth="1"/>
    <col min="6476" max="6476" width="11.85546875" style="1" customWidth="1"/>
    <col min="6477" max="6477" width="12.140625" style="1" customWidth="1"/>
    <col min="6478" max="6478" width="11.140625" style="1" customWidth="1"/>
    <col min="6479" max="6480" width="11.28515625" style="1" customWidth="1"/>
    <col min="6481" max="6717" width="9.140625" style="1"/>
    <col min="6718" max="6718" width="6.7109375" style="1" customWidth="1"/>
    <col min="6719" max="6719" width="10" style="1" customWidth="1"/>
    <col min="6720" max="6720" width="10.85546875" style="1" customWidth="1"/>
    <col min="6721" max="6721" width="56.140625" style="1" customWidth="1"/>
    <col min="6722" max="6722" width="13" style="1" customWidth="1"/>
    <col min="6723" max="6723" width="11" style="1" customWidth="1"/>
    <col min="6724" max="6724" width="11.85546875" style="1" customWidth="1"/>
    <col min="6725" max="6725" width="12.28515625" style="1" customWidth="1"/>
    <col min="6726" max="6726" width="11.85546875" style="1" customWidth="1"/>
    <col min="6727" max="6727" width="10.85546875" style="1" customWidth="1"/>
    <col min="6728" max="6728" width="11.85546875" style="1" customWidth="1"/>
    <col min="6729" max="6729" width="12.42578125" style="1" customWidth="1"/>
    <col min="6730" max="6730" width="12.28515625" style="1" customWidth="1"/>
    <col min="6731" max="6731" width="12.140625" style="1" customWidth="1"/>
    <col min="6732" max="6732" width="11.85546875" style="1" customWidth="1"/>
    <col min="6733" max="6733" width="12.140625" style="1" customWidth="1"/>
    <col min="6734" max="6734" width="11.140625" style="1" customWidth="1"/>
    <col min="6735" max="6736" width="11.28515625" style="1" customWidth="1"/>
    <col min="6737" max="6973" width="9.140625" style="1"/>
    <col min="6974" max="6974" width="6.7109375" style="1" customWidth="1"/>
    <col min="6975" max="6975" width="10" style="1" customWidth="1"/>
    <col min="6976" max="6976" width="10.85546875" style="1" customWidth="1"/>
    <col min="6977" max="6977" width="56.140625" style="1" customWidth="1"/>
    <col min="6978" max="6978" width="13" style="1" customWidth="1"/>
    <col min="6979" max="6979" width="11" style="1" customWidth="1"/>
    <col min="6980" max="6980" width="11.85546875" style="1" customWidth="1"/>
    <col min="6981" max="6981" width="12.28515625" style="1" customWidth="1"/>
    <col min="6982" max="6982" width="11.85546875" style="1" customWidth="1"/>
    <col min="6983" max="6983" width="10.85546875" style="1" customWidth="1"/>
    <col min="6984" max="6984" width="11.85546875" style="1" customWidth="1"/>
    <col min="6985" max="6985" width="12.42578125" style="1" customWidth="1"/>
    <col min="6986" max="6986" width="12.28515625" style="1" customWidth="1"/>
    <col min="6987" max="6987" width="12.140625" style="1" customWidth="1"/>
    <col min="6988" max="6988" width="11.85546875" style="1" customWidth="1"/>
    <col min="6989" max="6989" width="12.140625" style="1" customWidth="1"/>
    <col min="6990" max="6990" width="11.140625" style="1" customWidth="1"/>
    <col min="6991" max="6992" width="11.28515625" style="1" customWidth="1"/>
    <col min="6993" max="7229" width="9.140625" style="1"/>
    <col min="7230" max="7230" width="6.7109375" style="1" customWidth="1"/>
    <col min="7231" max="7231" width="10" style="1" customWidth="1"/>
    <col min="7232" max="7232" width="10.85546875" style="1" customWidth="1"/>
    <col min="7233" max="7233" width="56.140625" style="1" customWidth="1"/>
    <col min="7234" max="7234" width="13" style="1" customWidth="1"/>
    <col min="7235" max="7235" width="11" style="1" customWidth="1"/>
    <col min="7236" max="7236" width="11.85546875" style="1" customWidth="1"/>
    <col min="7237" max="7237" width="12.28515625" style="1" customWidth="1"/>
    <col min="7238" max="7238" width="11.85546875" style="1" customWidth="1"/>
    <col min="7239" max="7239" width="10.85546875" style="1" customWidth="1"/>
    <col min="7240" max="7240" width="11.85546875" style="1" customWidth="1"/>
    <col min="7241" max="7241" width="12.42578125" style="1" customWidth="1"/>
    <col min="7242" max="7242" width="12.28515625" style="1" customWidth="1"/>
    <col min="7243" max="7243" width="12.140625" style="1" customWidth="1"/>
    <col min="7244" max="7244" width="11.85546875" style="1" customWidth="1"/>
    <col min="7245" max="7245" width="12.140625" style="1" customWidth="1"/>
    <col min="7246" max="7246" width="11.140625" style="1" customWidth="1"/>
    <col min="7247" max="7248" width="11.28515625" style="1" customWidth="1"/>
    <col min="7249" max="7485" width="9.140625" style="1"/>
    <col min="7486" max="7486" width="6.7109375" style="1" customWidth="1"/>
    <col min="7487" max="7487" width="10" style="1" customWidth="1"/>
    <col min="7488" max="7488" width="10.85546875" style="1" customWidth="1"/>
    <col min="7489" max="7489" width="56.140625" style="1" customWidth="1"/>
    <col min="7490" max="7490" width="13" style="1" customWidth="1"/>
    <col min="7491" max="7491" width="11" style="1" customWidth="1"/>
    <col min="7492" max="7492" width="11.85546875" style="1" customWidth="1"/>
    <col min="7493" max="7493" width="12.28515625" style="1" customWidth="1"/>
    <col min="7494" max="7494" width="11.85546875" style="1" customWidth="1"/>
    <col min="7495" max="7495" width="10.85546875" style="1" customWidth="1"/>
    <col min="7496" max="7496" width="11.85546875" style="1" customWidth="1"/>
    <col min="7497" max="7497" width="12.42578125" style="1" customWidth="1"/>
    <col min="7498" max="7498" width="12.28515625" style="1" customWidth="1"/>
    <col min="7499" max="7499" width="12.140625" style="1" customWidth="1"/>
    <col min="7500" max="7500" width="11.85546875" style="1" customWidth="1"/>
    <col min="7501" max="7501" width="12.140625" style="1" customWidth="1"/>
    <col min="7502" max="7502" width="11.140625" style="1" customWidth="1"/>
    <col min="7503" max="7504" width="11.28515625" style="1" customWidth="1"/>
    <col min="7505" max="7741" width="9.140625" style="1"/>
    <col min="7742" max="7742" width="6.7109375" style="1" customWidth="1"/>
    <col min="7743" max="7743" width="10" style="1" customWidth="1"/>
    <col min="7744" max="7744" width="10.85546875" style="1" customWidth="1"/>
    <col min="7745" max="7745" width="56.140625" style="1" customWidth="1"/>
    <col min="7746" max="7746" width="13" style="1" customWidth="1"/>
    <col min="7747" max="7747" width="11" style="1" customWidth="1"/>
    <col min="7748" max="7748" width="11.85546875" style="1" customWidth="1"/>
    <col min="7749" max="7749" width="12.28515625" style="1" customWidth="1"/>
    <col min="7750" max="7750" width="11.85546875" style="1" customWidth="1"/>
    <col min="7751" max="7751" width="10.85546875" style="1" customWidth="1"/>
    <col min="7752" max="7752" width="11.85546875" style="1" customWidth="1"/>
    <col min="7753" max="7753" width="12.42578125" style="1" customWidth="1"/>
    <col min="7754" max="7754" width="12.28515625" style="1" customWidth="1"/>
    <col min="7755" max="7755" width="12.140625" style="1" customWidth="1"/>
    <col min="7756" max="7756" width="11.85546875" style="1" customWidth="1"/>
    <col min="7757" max="7757" width="12.140625" style="1" customWidth="1"/>
    <col min="7758" max="7758" width="11.140625" style="1" customWidth="1"/>
    <col min="7759" max="7760" width="11.28515625" style="1" customWidth="1"/>
    <col min="7761" max="7997" width="9.140625" style="1"/>
    <col min="7998" max="7998" width="6.7109375" style="1" customWidth="1"/>
    <col min="7999" max="7999" width="10" style="1" customWidth="1"/>
    <col min="8000" max="8000" width="10.85546875" style="1" customWidth="1"/>
    <col min="8001" max="8001" width="56.140625" style="1" customWidth="1"/>
    <col min="8002" max="8002" width="13" style="1" customWidth="1"/>
    <col min="8003" max="8003" width="11" style="1" customWidth="1"/>
    <col min="8004" max="8004" width="11.85546875" style="1" customWidth="1"/>
    <col min="8005" max="8005" width="12.28515625" style="1" customWidth="1"/>
    <col min="8006" max="8006" width="11.85546875" style="1" customWidth="1"/>
    <col min="8007" max="8007" width="10.85546875" style="1" customWidth="1"/>
    <col min="8008" max="8008" width="11.85546875" style="1" customWidth="1"/>
    <col min="8009" max="8009" width="12.42578125" style="1" customWidth="1"/>
    <col min="8010" max="8010" width="12.28515625" style="1" customWidth="1"/>
    <col min="8011" max="8011" width="12.140625" style="1" customWidth="1"/>
    <col min="8012" max="8012" width="11.85546875" style="1" customWidth="1"/>
    <col min="8013" max="8013" width="12.140625" style="1" customWidth="1"/>
    <col min="8014" max="8014" width="11.140625" style="1" customWidth="1"/>
    <col min="8015" max="8016" width="11.28515625" style="1" customWidth="1"/>
    <col min="8017" max="8253" width="9.140625" style="1"/>
    <col min="8254" max="8254" width="6.7109375" style="1" customWidth="1"/>
    <col min="8255" max="8255" width="10" style="1" customWidth="1"/>
    <col min="8256" max="8256" width="10.85546875" style="1" customWidth="1"/>
    <col min="8257" max="8257" width="56.140625" style="1" customWidth="1"/>
    <col min="8258" max="8258" width="13" style="1" customWidth="1"/>
    <col min="8259" max="8259" width="11" style="1" customWidth="1"/>
    <col min="8260" max="8260" width="11.85546875" style="1" customWidth="1"/>
    <col min="8261" max="8261" width="12.28515625" style="1" customWidth="1"/>
    <col min="8262" max="8262" width="11.85546875" style="1" customWidth="1"/>
    <col min="8263" max="8263" width="10.85546875" style="1" customWidth="1"/>
    <col min="8264" max="8264" width="11.85546875" style="1" customWidth="1"/>
    <col min="8265" max="8265" width="12.42578125" style="1" customWidth="1"/>
    <col min="8266" max="8266" width="12.28515625" style="1" customWidth="1"/>
    <col min="8267" max="8267" width="12.140625" style="1" customWidth="1"/>
    <col min="8268" max="8268" width="11.85546875" style="1" customWidth="1"/>
    <col min="8269" max="8269" width="12.140625" style="1" customWidth="1"/>
    <col min="8270" max="8270" width="11.140625" style="1" customWidth="1"/>
    <col min="8271" max="8272" width="11.28515625" style="1" customWidth="1"/>
    <col min="8273" max="8509" width="9.140625" style="1"/>
    <col min="8510" max="8510" width="6.7109375" style="1" customWidth="1"/>
    <col min="8511" max="8511" width="10" style="1" customWidth="1"/>
    <col min="8512" max="8512" width="10.85546875" style="1" customWidth="1"/>
    <col min="8513" max="8513" width="56.140625" style="1" customWidth="1"/>
    <col min="8514" max="8514" width="13" style="1" customWidth="1"/>
    <col min="8515" max="8515" width="11" style="1" customWidth="1"/>
    <col min="8516" max="8516" width="11.85546875" style="1" customWidth="1"/>
    <col min="8517" max="8517" width="12.28515625" style="1" customWidth="1"/>
    <col min="8518" max="8518" width="11.85546875" style="1" customWidth="1"/>
    <col min="8519" max="8519" width="10.85546875" style="1" customWidth="1"/>
    <col min="8520" max="8520" width="11.85546875" style="1" customWidth="1"/>
    <col min="8521" max="8521" width="12.42578125" style="1" customWidth="1"/>
    <col min="8522" max="8522" width="12.28515625" style="1" customWidth="1"/>
    <col min="8523" max="8523" width="12.140625" style="1" customWidth="1"/>
    <col min="8524" max="8524" width="11.85546875" style="1" customWidth="1"/>
    <col min="8525" max="8525" width="12.140625" style="1" customWidth="1"/>
    <col min="8526" max="8526" width="11.140625" style="1" customWidth="1"/>
    <col min="8527" max="8528" width="11.28515625" style="1" customWidth="1"/>
    <col min="8529" max="8765" width="9.140625" style="1"/>
    <col min="8766" max="8766" width="6.7109375" style="1" customWidth="1"/>
    <col min="8767" max="8767" width="10" style="1" customWidth="1"/>
    <col min="8768" max="8768" width="10.85546875" style="1" customWidth="1"/>
    <col min="8769" max="8769" width="56.140625" style="1" customWidth="1"/>
    <col min="8770" max="8770" width="13" style="1" customWidth="1"/>
    <col min="8771" max="8771" width="11" style="1" customWidth="1"/>
    <col min="8772" max="8772" width="11.85546875" style="1" customWidth="1"/>
    <col min="8773" max="8773" width="12.28515625" style="1" customWidth="1"/>
    <col min="8774" max="8774" width="11.85546875" style="1" customWidth="1"/>
    <col min="8775" max="8775" width="10.85546875" style="1" customWidth="1"/>
    <col min="8776" max="8776" width="11.85546875" style="1" customWidth="1"/>
    <col min="8777" max="8777" width="12.42578125" style="1" customWidth="1"/>
    <col min="8778" max="8778" width="12.28515625" style="1" customWidth="1"/>
    <col min="8779" max="8779" width="12.140625" style="1" customWidth="1"/>
    <col min="8780" max="8780" width="11.85546875" style="1" customWidth="1"/>
    <col min="8781" max="8781" width="12.140625" style="1" customWidth="1"/>
    <col min="8782" max="8782" width="11.140625" style="1" customWidth="1"/>
    <col min="8783" max="8784" width="11.28515625" style="1" customWidth="1"/>
    <col min="8785" max="9021" width="9.140625" style="1"/>
    <col min="9022" max="9022" width="6.7109375" style="1" customWidth="1"/>
    <col min="9023" max="9023" width="10" style="1" customWidth="1"/>
    <col min="9024" max="9024" width="10.85546875" style="1" customWidth="1"/>
    <col min="9025" max="9025" width="56.140625" style="1" customWidth="1"/>
    <col min="9026" max="9026" width="13" style="1" customWidth="1"/>
    <col min="9027" max="9027" width="11" style="1" customWidth="1"/>
    <col min="9028" max="9028" width="11.85546875" style="1" customWidth="1"/>
    <col min="9029" max="9029" width="12.28515625" style="1" customWidth="1"/>
    <col min="9030" max="9030" width="11.85546875" style="1" customWidth="1"/>
    <col min="9031" max="9031" width="10.85546875" style="1" customWidth="1"/>
    <col min="9032" max="9032" width="11.85546875" style="1" customWidth="1"/>
    <col min="9033" max="9033" width="12.42578125" style="1" customWidth="1"/>
    <col min="9034" max="9034" width="12.28515625" style="1" customWidth="1"/>
    <col min="9035" max="9035" width="12.140625" style="1" customWidth="1"/>
    <col min="9036" max="9036" width="11.85546875" style="1" customWidth="1"/>
    <col min="9037" max="9037" width="12.140625" style="1" customWidth="1"/>
    <col min="9038" max="9038" width="11.140625" style="1" customWidth="1"/>
    <col min="9039" max="9040" width="11.28515625" style="1" customWidth="1"/>
    <col min="9041" max="9277" width="9.140625" style="1"/>
    <col min="9278" max="9278" width="6.7109375" style="1" customWidth="1"/>
    <col min="9279" max="9279" width="10" style="1" customWidth="1"/>
    <col min="9280" max="9280" width="10.85546875" style="1" customWidth="1"/>
    <col min="9281" max="9281" width="56.140625" style="1" customWidth="1"/>
    <col min="9282" max="9282" width="13" style="1" customWidth="1"/>
    <col min="9283" max="9283" width="11" style="1" customWidth="1"/>
    <col min="9284" max="9284" width="11.85546875" style="1" customWidth="1"/>
    <col min="9285" max="9285" width="12.28515625" style="1" customWidth="1"/>
    <col min="9286" max="9286" width="11.85546875" style="1" customWidth="1"/>
    <col min="9287" max="9287" width="10.85546875" style="1" customWidth="1"/>
    <col min="9288" max="9288" width="11.85546875" style="1" customWidth="1"/>
    <col min="9289" max="9289" width="12.42578125" style="1" customWidth="1"/>
    <col min="9290" max="9290" width="12.28515625" style="1" customWidth="1"/>
    <col min="9291" max="9291" width="12.140625" style="1" customWidth="1"/>
    <col min="9292" max="9292" width="11.85546875" style="1" customWidth="1"/>
    <col min="9293" max="9293" width="12.140625" style="1" customWidth="1"/>
    <col min="9294" max="9294" width="11.140625" style="1" customWidth="1"/>
    <col min="9295" max="9296" width="11.28515625" style="1" customWidth="1"/>
    <col min="9297" max="9533" width="9.140625" style="1"/>
    <col min="9534" max="9534" width="6.7109375" style="1" customWidth="1"/>
    <col min="9535" max="9535" width="10" style="1" customWidth="1"/>
    <col min="9536" max="9536" width="10.85546875" style="1" customWidth="1"/>
    <col min="9537" max="9537" width="56.140625" style="1" customWidth="1"/>
    <col min="9538" max="9538" width="13" style="1" customWidth="1"/>
    <col min="9539" max="9539" width="11" style="1" customWidth="1"/>
    <col min="9540" max="9540" width="11.85546875" style="1" customWidth="1"/>
    <col min="9541" max="9541" width="12.28515625" style="1" customWidth="1"/>
    <col min="9542" max="9542" width="11.85546875" style="1" customWidth="1"/>
    <col min="9543" max="9543" width="10.85546875" style="1" customWidth="1"/>
    <col min="9544" max="9544" width="11.85546875" style="1" customWidth="1"/>
    <col min="9545" max="9545" width="12.42578125" style="1" customWidth="1"/>
    <col min="9546" max="9546" width="12.28515625" style="1" customWidth="1"/>
    <col min="9547" max="9547" width="12.140625" style="1" customWidth="1"/>
    <col min="9548" max="9548" width="11.85546875" style="1" customWidth="1"/>
    <col min="9549" max="9549" width="12.140625" style="1" customWidth="1"/>
    <col min="9550" max="9550" width="11.140625" style="1" customWidth="1"/>
    <col min="9551" max="9552" width="11.28515625" style="1" customWidth="1"/>
    <col min="9553" max="9789" width="9.140625" style="1"/>
    <col min="9790" max="9790" width="6.7109375" style="1" customWidth="1"/>
    <col min="9791" max="9791" width="10" style="1" customWidth="1"/>
    <col min="9792" max="9792" width="10.85546875" style="1" customWidth="1"/>
    <col min="9793" max="9793" width="56.140625" style="1" customWidth="1"/>
    <col min="9794" max="9794" width="13" style="1" customWidth="1"/>
    <col min="9795" max="9795" width="11" style="1" customWidth="1"/>
    <col min="9796" max="9796" width="11.85546875" style="1" customWidth="1"/>
    <col min="9797" max="9797" width="12.28515625" style="1" customWidth="1"/>
    <col min="9798" max="9798" width="11.85546875" style="1" customWidth="1"/>
    <col min="9799" max="9799" width="10.85546875" style="1" customWidth="1"/>
    <col min="9800" max="9800" width="11.85546875" style="1" customWidth="1"/>
    <col min="9801" max="9801" width="12.42578125" style="1" customWidth="1"/>
    <col min="9802" max="9802" width="12.28515625" style="1" customWidth="1"/>
    <col min="9803" max="9803" width="12.140625" style="1" customWidth="1"/>
    <col min="9804" max="9804" width="11.85546875" style="1" customWidth="1"/>
    <col min="9805" max="9805" width="12.140625" style="1" customWidth="1"/>
    <col min="9806" max="9806" width="11.140625" style="1" customWidth="1"/>
    <col min="9807" max="9808" width="11.28515625" style="1" customWidth="1"/>
    <col min="9809" max="10045" width="9.140625" style="1"/>
    <col min="10046" max="10046" width="6.7109375" style="1" customWidth="1"/>
    <col min="10047" max="10047" width="10" style="1" customWidth="1"/>
    <col min="10048" max="10048" width="10.85546875" style="1" customWidth="1"/>
    <col min="10049" max="10049" width="56.140625" style="1" customWidth="1"/>
    <col min="10050" max="10050" width="13" style="1" customWidth="1"/>
    <col min="10051" max="10051" width="11" style="1" customWidth="1"/>
    <col min="10052" max="10052" width="11.85546875" style="1" customWidth="1"/>
    <col min="10053" max="10053" width="12.28515625" style="1" customWidth="1"/>
    <col min="10054" max="10054" width="11.85546875" style="1" customWidth="1"/>
    <col min="10055" max="10055" width="10.85546875" style="1" customWidth="1"/>
    <col min="10056" max="10056" width="11.85546875" style="1" customWidth="1"/>
    <col min="10057" max="10057" width="12.42578125" style="1" customWidth="1"/>
    <col min="10058" max="10058" width="12.28515625" style="1" customWidth="1"/>
    <col min="10059" max="10059" width="12.140625" style="1" customWidth="1"/>
    <col min="10060" max="10060" width="11.85546875" style="1" customWidth="1"/>
    <col min="10061" max="10061" width="12.140625" style="1" customWidth="1"/>
    <col min="10062" max="10062" width="11.140625" style="1" customWidth="1"/>
    <col min="10063" max="10064" width="11.28515625" style="1" customWidth="1"/>
    <col min="10065" max="10301" width="9.140625" style="1"/>
    <col min="10302" max="10302" width="6.7109375" style="1" customWidth="1"/>
    <col min="10303" max="10303" width="10" style="1" customWidth="1"/>
    <col min="10304" max="10304" width="10.85546875" style="1" customWidth="1"/>
    <col min="10305" max="10305" width="56.140625" style="1" customWidth="1"/>
    <col min="10306" max="10306" width="13" style="1" customWidth="1"/>
    <col min="10307" max="10307" width="11" style="1" customWidth="1"/>
    <col min="10308" max="10308" width="11.85546875" style="1" customWidth="1"/>
    <col min="10309" max="10309" width="12.28515625" style="1" customWidth="1"/>
    <col min="10310" max="10310" width="11.85546875" style="1" customWidth="1"/>
    <col min="10311" max="10311" width="10.85546875" style="1" customWidth="1"/>
    <col min="10312" max="10312" width="11.85546875" style="1" customWidth="1"/>
    <col min="10313" max="10313" width="12.42578125" style="1" customWidth="1"/>
    <col min="10314" max="10314" width="12.28515625" style="1" customWidth="1"/>
    <col min="10315" max="10315" width="12.140625" style="1" customWidth="1"/>
    <col min="10316" max="10316" width="11.85546875" style="1" customWidth="1"/>
    <col min="10317" max="10317" width="12.140625" style="1" customWidth="1"/>
    <col min="10318" max="10318" width="11.140625" style="1" customWidth="1"/>
    <col min="10319" max="10320" width="11.28515625" style="1" customWidth="1"/>
    <col min="10321" max="10557" width="9.140625" style="1"/>
    <col min="10558" max="10558" width="6.7109375" style="1" customWidth="1"/>
    <col min="10559" max="10559" width="10" style="1" customWidth="1"/>
    <col min="10560" max="10560" width="10.85546875" style="1" customWidth="1"/>
    <col min="10561" max="10561" width="56.140625" style="1" customWidth="1"/>
    <col min="10562" max="10562" width="13" style="1" customWidth="1"/>
    <col min="10563" max="10563" width="11" style="1" customWidth="1"/>
    <col min="10564" max="10564" width="11.85546875" style="1" customWidth="1"/>
    <col min="10565" max="10565" width="12.28515625" style="1" customWidth="1"/>
    <col min="10566" max="10566" width="11.85546875" style="1" customWidth="1"/>
    <col min="10567" max="10567" width="10.85546875" style="1" customWidth="1"/>
    <col min="10568" max="10568" width="11.85546875" style="1" customWidth="1"/>
    <col min="10569" max="10569" width="12.42578125" style="1" customWidth="1"/>
    <col min="10570" max="10570" width="12.28515625" style="1" customWidth="1"/>
    <col min="10571" max="10571" width="12.140625" style="1" customWidth="1"/>
    <col min="10572" max="10572" width="11.85546875" style="1" customWidth="1"/>
    <col min="10573" max="10573" width="12.140625" style="1" customWidth="1"/>
    <col min="10574" max="10574" width="11.140625" style="1" customWidth="1"/>
    <col min="10575" max="10576" width="11.28515625" style="1" customWidth="1"/>
    <col min="10577" max="10813" width="9.140625" style="1"/>
    <col min="10814" max="10814" width="6.7109375" style="1" customWidth="1"/>
    <col min="10815" max="10815" width="10" style="1" customWidth="1"/>
    <col min="10816" max="10816" width="10.85546875" style="1" customWidth="1"/>
    <col min="10817" max="10817" width="56.140625" style="1" customWidth="1"/>
    <col min="10818" max="10818" width="13" style="1" customWidth="1"/>
    <col min="10819" max="10819" width="11" style="1" customWidth="1"/>
    <col min="10820" max="10820" width="11.85546875" style="1" customWidth="1"/>
    <col min="10821" max="10821" width="12.28515625" style="1" customWidth="1"/>
    <col min="10822" max="10822" width="11.85546875" style="1" customWidth="1"/>
    <col min="10823" max="10823" width="10.85546875" style="1" customWidth="1"/>
    <col min="10824" max="10824" width="11.85546875" style="1" customWidth="1"/>
    <col min="10825" max="10825" width="12.42578125" style="1" customWidth="1"/>
    <col min="10826" max="10826" width="12.28515625" style="1" customWidth="1"/>
    <col min="10827" max="10827" width="12.140625" style="1" customWidth="1"/>
    <col min="10828" max="10828" width="11.85546875" style="1" customWidth="1"/>
    <col min="10829" max="10829" width="12.140625" style="1" customWidth="1"/>
    <col min="10830" max="10830" width="11.140625" style="1" customWidth="1"/>
    <col min="10831" max="10832" width="11.28515625" style="1" customWidth="1"/>
    <col min="10833" max="11069" width="9.140625" style="1"/>
    <col min="11070" max="11070" width="6.7109375" style="1" customWidth="1"/>
    <col min="11071" max="11071" width="10" style="1" customWidth="1"/>
    <col min="11072" max="11072" width="10.85546875" style="1" customWidth="1"/>
    <col min="11073" max="11073" width="56.140625" style="1" customWidth="1"/>
    <col min="11074" max="11074" width="13" style="1" customWidth="1"/>
    <col min="11075" max="11075" width="11" style="1" customWidth="1"/>
    <col min="11076" max="11076" width="11.85546875" style="1" customWidth="1"/>
    <col min="11077" max="11077" width="12.28515625" style="1" customWidth="1"/>
    <col min="11078" max="11078" width="11.85546875" style="1" customWidth="1"/>
    <col min="11079" max="11079" width="10.85546875" style="1" customWidth="1"/>
    <col min="11080" max="11080" width="11.85546875" style="1" customWidth="1"/>
    <col min="11081" max="11081" width="12.42578125" style="1" customWidth="1"/>
    <col min="11082" max="11082" width="12.28515625" style="1" customWidth="1"/>
    <col min="11083" max="11083" width="12.140625" style="1" customWidth="1"/>
    <col min="11084" max="11084" width="11.85546875" style="1" customWidth="1"/>
    <col min="11085" max="11085" width="12.140625" style="1" customWidth="1"/>
    <col min="11086" max="11086" width="11.140625" style="1" customWidth="1"/>
    <col min="11087" max="11088" width="11.28515625" style="1" customWidth="1"/>
    <col min="11089" max="11325" width="9.140625" style="1"/>
    <col min="11326" max="11326" width="6.7109375" style="1" customWidth="1"/>
    <col min="11327" max="11327" width="10" style="1" customWidth="1"/>
    <col min="11328" max="11328" width="10.85546875" style="1" customWidth="1"/>
    <col min="11329" max="11329" width="56.140625" style="1" customWidth="1"/>
    <col min="11330" max="11330" width="13" style="1" customWidth="1"/>
    <col min="11331" max="11331" width="11" style="1" customWidth="1"/>
    <col min="11332" max="11332" width="11.85546875" style="1" customWidth="1"/>
    <col min="11333" max="11333" width="12.28515625" style="1" customWidth="1"/>
    <col min="11334" max="11334" width="11.85546875" style="1" customWidth="1"/>
    <col min="11335" max="11335" width="10.85546875" style="1" customWidth="1"/>
    <col min="11336" max="11336" width="11.85546875" style="1" customWidth="1"/>
    <col min="11337" max="11337" width="12.42578125" style="1" customWidth="1"/>
    <col min="11338" max="11338" width="12.28515625" style="1" customWidth="1"/>
    <col min="11339" max="11339" width="12.140625" style="1" customWidth="1"/>
    <col min="11340" max="11340" width="11.85546875" style="1" customWidth="1"/>
    <col min="11341" max="11341" width="12.140625" style="1" customWidth="1"/>
    <col min="11342" max="11342" width="11.140625" style="1" customWidth="1"/>
    <col min="11343" max="11344" width="11.28515625" style="1" customWidth="1"/>
    <col min="11345" max="11581" width="9.140625" style="1"/>
    <col min="11582" max="11582" width="6.7109375" style="1" customWidth="1"/>
    <col min="11583" max="11583" width="10" style="1" customWidth="1"/>
    <col min="11584" max="11584" width="10.85546875" style="1" customWidth="1"/>
    <col min="11585" max="11585" width="56.140625" style="1" customWidth="1"/>
    <col min="11586" max="11586" width="13" style="1" customWidth="1"/>
    <col min="11587" max="11587" width="11" style="1" customWidth="1"/>
    <col min="11588" max="11588" width="11.85546875" style="1" customWidth="1"/>
    <col min="11589" max="11589" width="12.28515625" style="1" customWidth="1"/>
    <col min="11590" max="11590" width="11.85546875" style="1" customWidth="1"/>
    <col min="11591" max="11591" width="10.85546875" style="1" customWidth="1"/>
    <col min="11592" max="11592" width="11.85546875" style="1" customWidth="1"/>
    <col min="11593" max="11593" width="12.42578125" style="1" customWidth="1"/>
    <col min="11594" max="11594" width="12.28515625" style="1" customWidth="1"/>
    <col min="11595" max="11595" width="12.140625" style="1" customWidth="1"/>
    <col min="11596" max="11596" width="11.85546875" style="1" customWidth="1"/>
    <col min="11597" max="11597" width="12.140625" style="1" customWidth="1"/>
    <col min="11598" max="11598" width="11.140625" style="1" customWidth="1"/>
    <col min="11599" max="11600" width="11.28515625" style="1" customWidth="1"/>
    <col min="11601" max="11837" width="9.140625" style="1"/>
    <col min="11838" max="11838" width="6.7109375" style="1" customWidth="1"/>
    <col min="11839" max="11839" width="10" style="1" customWidth="1"/>
    <col min="11840" max="11840" width="10.85546875" style="1" customWidth="1"/>
    <col min="11841" max="11841" width="56.140625" style="1" customWidth="1"/>
    <col min="11842" max="11842" width="13" style="1" customWidth="1"/>
    <col min="11843" max="11843" width="11" style="1" customWidth="1"/>
    <col min="11844" max="11844" width="11.85546875" style="1" customWidth="1"/>
    <col min="11845" max="11845" width="12.28515625" style="1" customWidth="1"/>
    <col min="11846" max="11846" width="11.85546875" style="1" customWidth="1"/>
    <col min="11847" max="11847" width="10.85546875" style="1" customWidth="1"/>
    <col min="11848" max="11848" width="11.85546875" style="1" customWidth="1"/>
    <col min="11849" max="11849" width="12.42578125" style="1" customWidth="1"/>
    <col min="11850" max="11850" width="12.28515625" style="1" customWidth="1"/>
    <col min="11851" max="11851" width="12.140625" style="1" customWidth="1"/>
    <col min="11852" max="11852" width="11.85546875" style="1" customWidth="1"/>
    <col min="11853" max="11853" width="12.140625" style="1" customWidth="1"/>
    <col min="11854" max="11854" width="11.140625" style="1" customWidth="1"/>
    <col min="11855" max="11856" width="11.28515625" style="1" customWidth="1"/>
    <col min="11857" max="12093" width="9.140625" style="1"/>
    <col min="12094" max="12094" width="6.7109375" style="1" customWidth="1"/>
    <col min="12095" max="12095" width="10" style="1" customWidth="1"/>
    <col min="12096" max="12096" width="10.85546875" style="1" customWidth="1"/>
    <col min="12097" max="12097" width="56.140625" style="1" customWidth="1"/>
    <col min="12098" max="12098" width="13" style="1" customWidth="1"/>
    <col min="12099" max="12099" width="11" style="1" customWidth="1"/>
    <col min="12100" max="12100" width="11.85546875" style="1" customWidth="1"/>
    <col min="12101" max="12101" width="12.28515625" style="1" customWidth="1"/>
    <col min="12102" max="12102" width="11.85546875" style="1" customWidth="1"/>
    <col min="12103" max="12103" width="10.85546875" style="1" customWidth="1"/>
    <col min="12104" max="12104" width="11.85546875" style="1" customWidth="1"/>
    <col min="12105" max="12105" width="12.42578125" style="1" customWidth="1"/>
    <col min="12106" max="12106" width="12.28515625" style="1" customWidth="1"/>
    <col min="12107" max="12107" width="12.140625" style="1" customWidth="1"/>
    <col min="12108" max="12108" width="11.85546875" style="1" customWidth="1"/>
    <col min="12109" max="12109" width="12.140625" style="1" customWidth="1"/>
    <col min="12110" max="12110" width="11.140625" style="1" customWidth="1"/>
    <col min="12111" max="12112" width="11.28515625" style="1" customWidth="1"/>
    <col min="12113" max="12349" width="9.140625" style="1"/>
    <col min="12350" max="12350" width="6.7109375" style="1" customWidth="1"/>
    <col min="12351" max="12351" width="10" style="1" customWidth="1"/>
    <col min="12352" max="12352" width="10.85546875" style="1" customWidth="1"/>
    <col min="12353" max="12353" width="56.140625" style="1" customWidth="1"/>
    <col min="12354" max="12354" width="13" style="1" customWidth="1"/>
    <col min="12355" max="12355" width="11" style="1" customWidth="1"/>
    <col min="12356" max="12356" width="11.85546875" style="1" customWidth="1"/>
    <col min="12357" max="12357" width="12.28515625" style="1" customWidth="1"/>
    <col min="12358" max="12358" width="11.85546875" style="1" customWidth="1"/>
    <col min="12359" max="12359" width="10.85546875" style="1" customWidth="1"/>
    <col min="12360" max="12360" width="11.85546875" style="1" customWidth="1"/>
    <col min="12361" max="12361" width="12.42578125" style="1" customWidth="1"/>
    <col min="12362" max="12362" width="12.28515625" style="1" customWidth="1"/>
    <col min="12363" max="12363" width="12.140625" style="1" customWidth="1"/>
    <col min="12364" max="12364" width="11.85546875" style="1" customWidth="1"/>
    <col min="12365" max="12365" width="12.140625" style="1" customWidth="1"/>
    <col min="12366" max="12366" width="11.140625" style="1" customWidth="1"/>
    <col min="12367" max="12368" width="11.28515625" style="1" customWidth="1"/>
    <col min="12369" max="12605" width="9.140625" style="1"/>
    <col min="12606" max="12606" width="6.7109375" style="1" customWidth="1"/>
    <col min="12607" max="12607" width="10" style="1" customWidth="1"/>
    <col min="12608" max="12608" width="10.85546875" style="1" customWidth="1"/>
    <col min="12609" max="12609" width="56.140625" style="1" customWidth="1"/>
    <col min="12610" max="12610" width="13" style="1" customWidth="1"/>
    <col min="12611" max="12611" width="11" style="1" customWidth="1"/>
    <col min="12612" max="12612" width="11.85546875" style="1" customWidth="1"/>
    <col min="12613" max="12613" width="12.28515625" style="1" customWidth="1"/>
    <col min="12614" max="12614" width="11.85546875" style="1" customWidth="1"/>
    <col min="12615" max="12615" width="10.85546875" style="1" customWidth="1"/>
    <col min="12616" max="12616" width="11.85546875" style="1" customWidth="1"/>
    <col min="12617" max="12617" width="12.42578125" style="1" customWidth="1"/>
    <col min="12618" max="12618" width="12.28515625" style="1" customWidth="1"/>
    <col min="12619" max="12619" width="12.140625" style="1" customWidth="1"/>
    <col min="12620" max="12620" width="11.85546875" style="1" customWidth="1"/>
    <col min="12621" max="12621" width="12.140625" style="1" customWidth="1"/>
    <col min="12622" max="12622" width="11.140625" style="1" customWidth="1"/>
    <col min="12623" max="12624" width="11.28515625" style="1" customWidth="1"/>
    <col min="12625" max="12861" width="9.140625" style="1"/>
    <col min="12862" max="12862" width="6.7109375" style="1" customWidth="1"/>
    <col min="12863" max="12863" width="10" style="1" customWidth="1"/>
    <col min="12864" max="12864" width="10.85546875" style="1" customWidth="1"/>
    <col min="12865" max="12865" width="56.140625" style="1" customWidth="1"/>
    <col min="12866" max="12866" width="13" style="1" customWidth="1"/>
    <col min="12867" max="12867" width="11" style="1" customWidth="1"/>
    <col min="12868" max="12868" width="11.85546875" style="1" customWidth="1"/>
    <col min="12869" max="12869" width="12.28515625" style="1" customWidth="1"/>
    <col min="12870" max="12870" width="11.85546875" style="1" customWidth="1"/>
    <col min="12871" max="12871" width="10.85546875" style="1" customWidth="1"/>
    <col min="12872" max="12872" width="11.85546875" style="1" customWidth="1"/>
    <col min="12873" max="12873" width="12.42578125" style="1" customWidth="1"/>
    <col min="12874" max="12874" width="12.28515625" style="1" customWidth="1"/>
    <col min="12875" max="12875" width="12.140625" style="1" customWidth="1"/>
    <col min="12876" max="12876" width="11.85546875" style="1" customWidth="1"/>
    <col min="12877" max="12877" width="12.140625" style="1" customWidth="1"/>
    <col min="12878" max="12878" width="11.140625" style="1" customWidth="1"/>
    <col min="12879" max="12880" width="11.28515625" style="1" customWidth="1"/>
    <col min="12881" max="13117" width="9.140625" style="1"/>
    <col min="13118" max="13118" width="6.7109375" style="1" customWidth="1"/>
    <col min="13119" max="13119" width="10" style="1" customWidth="1"/>
    <col min="13120" max="13120" width="10.85546875" style="1" customWidth="1"/>
    <col min="13121" max="13121" width="56.140625" style="1" customWidth="1"/>
    <col min="13122" max="13122" width="13" style="1" customWidth="1"/>
    <col min="13123" max="13123" width="11" style="1" customWidth="1"/>
    <col min="13124" max="13124" width="11.85546875" style="1" customWidth="1"/>
    <col min="13125" max="13125" width="12.28515625" style="1" customWidth="1"/>
    <col min="13126" max="13126" width="11.85546875" style="1" customWidth="1"/>
    <col min="13127" max="13127" width="10.85546875" style="1" customWidth="1"/>
    <col min="13128" max="13128" width="11.85546875" style="1" customWidth="1"/>
    <col min="13129" max="13129" width="12.42578125" style="1" customWidth="1"/>
    <col min="13130" max="13130" width="12.28515625" style="1" customWidth="1"/>
    <col min="13131" max="13131" width="12.140625" style="1" customWidth="1"/>
    <col min="13132" max="13132" width="11.85546875" style="1" customWidth="1"/>
    <col min="13133" max="13133" width="12.140625" style="1" customWidth="1"/>
    <col min="13134" max="13134" width="11.140625" style="1" customWidth="1"/>
    <col min="13135" max="13136" width="11.28515625" style="1" customWidth="1"/>
    <col min="13137" max="13373" width="9.140625" style="1"/>
    <col min="13374" max="13374" width="6.7109375" style="1" customWidth="1"/>
    <col min="13375" max="13375" width="10" style="1" customWidth="1"/>
    <col min="13376" max="13376" width="10.85546875" style="1" customWidth="1"/>
    <col min="13377" max="13377" width="56.140625" style="1" customWidth="1"/>
    <col min="13378" max="13378" width="13" style="1" customWidth="1"/>
    <col min="13379" max="13379" width="11" style="1" customWidth="1"/>
    <col min="13380" max="13380" width="11.85546875" style="1" customWidth="1"/>
    <col min="13381" max="13381" width="12.28515625" style="1" customWidth="1"/>
    <col min="13382" max="13382" width="11.85546875" style="1" customWidth="1"/>
    <col min="13383" max="13383" width="10.85546875" style="1" customWidth="1"/>
    <col min="13384" max="13384" width="11.85546875" style="1" customWidth="1"/>
    <col min="13385" max="13385" width="12.42578125" style="1" customWidth="1"/>
    <col min="13386" max="13386" width="12.28515625" style="1" customWidth="1"/>
    <col min="13387" max="13387" width="12.140625" style="1" customWidth="1"/>
    <col min="13388" max="13388" width="11.85546875" style="1" customWidth="1"/>
    <col min="13389" max="13389" width="12.140625" style="1" customWidth="1"/>
    <col min="13390" max="13390" width="11.140625" style="1" customWidth="1"/>
    <col min="13391" max="13392" width="11.28515625" style="1" customWidth="1"/>
    <col min="13393" max="13629" width="9.140625" style="1"/>
    <col min="13630" max="13630" width="6.7109375" style="1" customWidth="1"/>
    <col min="13631" max="13631" width="10" style="1" customWidth="1"/>
    <col min="13632" max="13632" width="10.85546875" style="1" customWidth="1"/>
    <col min="13633" max="13633" width="56.140625" style="1" customWidth="1"/>
    <col min="13634" max="13634" width="13" style="1" customWidth="1"/>
    <col min="13635" max="13635" width="11" style="1" customWidth="1"/>
    <col min="13636" max="13636" width="11.85546875" style="1" customWidth="1"/>
    <col min="13637" max="13637" width="12.28515625" style="1" customWidth="1"/>
    <col min="13638" max="13638" width="11.85546875" style="1" customWidth="1"/>
    <col min="13639" max="13639" width="10.85546875" style="1" customWidth="1"/>
    <col min="13640" max="13640" width="11.85546875" style="1" customWidth="1"/>
    <col min="13641" max="13641" width="12.42578125" style="1" customWidth="1"/>
    <col min="13642" max="13642" width="12.28515625" style="1" customWidth="1"/>
    <col min="13643" max="13643" width="12.140625" style="1" customWidth="1"/>
    <col min="13644" max="13644" width="11.85546875" style="1" customWidth="1"/>
    <col min="13645" max="13645" width="12.140625" style="1" customWidth="1"/>
    <col min="13646" max="13646" width="11.140625" style="1" customWidth="1"/>
    <col min="13647" max="13648" width="11.28515625" style="1" customWidth="1"/>
    <col min="13649" max="13885" width="9.140625" style="1"/>
    <col min="13886" max="13886" width="6.7109375" style="1" customWidth="1"/>
    <col min="13887" max="13887" width="10" style="1" customWidth="1"/>
    <col min="13888" max="13888" width="10.85546875" style="1" customWidth="1"/>
    <col min="13889" max="13889" width="56.140625" style="1" customWidth="1"/>
    <col min="13890" max="13890" width="13" style="1" customWidth="1"/>
    <col min="13891" max="13891" width="11" style="1" customWidth="1"/>
    <col min="13892" max="13892" width="11.85546875" style="1" customWidth="1"/>
    <col min="13893" max="13893" width="12.28515625" style="1" customWidth="1"/>
    <col min="13894" max="13894" width="11.85546875" style="1" customWidth="1"/>
    <col min="13895" max="13895" width="10.85546875" style="1" customWidth="1"/>
    <col min="13896" max="13896" width="11.85546875" style="1" customWidth="1"/>
    <col min="13897" max="13897" width="12.42578125" style="1" customWidth="1"/>
    <col min="13898" max="13898" width="12.28515625" style="1" customWidth="1"/>
    <col min="13899" max="13899" width="12.140625" style="1" customWidth="1"/>
    <col min="13900" max="13900" width="11.85546875" style="1" customWidth="1"/>
    <col min="13901" max="13901" width="12.140625" style="1" customWidth="1"/>
    <col min="13902" max="13902" width="11.140625" style="1" customWidth="1"/>
    <col min="13903" max="13904" width="11.28515625" style="1" customWidth="1"/>
    <col min="13905" max="14141" width="9.140625" style="1"/>
    <col min="14142" max="14142" width="6.7109375" style="1" customWidth="1"/>
    <col min="14143" max="14143" width="10" style="1" customWidth="1"/>
    <col min="14144" max="14144" width="10.85546875" style="1" customWidth="1"/>
    <col min="14145" max="14145" width="56.140625" style="1" customWidth="1"/>
    <col min="14146" max="14146" width="13" style="1" customWidth="1"/>
    <col min="14147" max="14147" width="11" style="1" customWidth="1"/>
    <col min="14148" max="14148" width="11.85546875" style="1" customWidth="1"/>
    <col min="14149" max="14149" width="12.28515625" style="1" customWidth="1"/>
    <col min="14150" max="14150" width="11.85546875" style="1" customWidth="1"/>
    <col min="14151" max="14151" width="10.85546875" style="1" customWidth="1"/>
    <col min="14152" max="14152" width="11.85546875" style="1" customWidth="1"/>
    <col min="14153" max="14153" width="12.42578125" style="1" customWidth="1"/>
    <col min="14154" max="14154" width="12.28515625" style="1" customWidth="1"/>
    <col min="14155" max="14155" width="12.140625" style="1" customWidth="1"/>
    <col min="14156" max="14156" width="11.85546875" style="1" customWidth="1"/>
    <col min="14157" max="14157" width="12.140625" style="1" customWidth="1"/>
    <col min="14158" max="14158" width="11.140625" style="1" customWidth="1"/>
    <col min="14159" max="14160" width="11.28515625" style="1" customWidth="1"/>
    <col min="14161" max="14397" width="9.140625" style="1"/>
    <col min="14398" max="14398" width="6.7109375" style="1" customWidth="1"/>
    <col min="14399" max="14399" width="10" style="1" customWidth="1"/>
    <col min="14400" max="14400" width="10.85546875" style="1" customWidth="1"/>
    <col min="14401" max="14401" width="56.140625" style="1" customWidth="1"/>
    <col min="14402" max="14402" width="13" style="1" customWidth="1"/>
    <col min="14403" max="14403" width="11" style="1" customWidth="1"/>
    <col min="14404" max="14404" width="11.85546875" style="1" customWidth="1"/>
    <col min="14405" max="14405" width="12.28515625" style="1" customWidth="1"/>
    <col min="14406" max="14406" width="11.85546875" style="1" customWidth="1"/>
    <col min="14407" max="14407" width="10.85546875" style="1" customWidth="1"/>
    <col min="14408" max="14408" width="11.85546875" style="1" customWidth="1"/>
    <col min="14409" max="14409" width="12.42578125" style="1" customWidth="1"/>
    <col min="14410" max="14410" width="12.28515625" style="1" customWidth="1"/>
    <col min="14411" max="14411" width="12.140625" style="1" customWidth="1"/>
    <col min="14412" max="14412" width="11.85546875" style="1" customWidth="1"/>
    <col min="14413" max="14413" width="12.140625" style="1" customWidth="1"/>
    <col min="14414" max="14414" width="11.140625" style="1" customWidth="1"/>
    <col min="14415" max="14416" width="11.28515625" style="1" customWidth="1"/>
    <col min="14417" max="14653" width="9.140625" style="1"/>
    <col min="14654" max="14654" width="6.7109375" style="1" customWidth="1"/>
    <col min="14655" max="14655" width="10" style="1" customWidth="1"/>
    <col min="14656" max="14656" width="10.85546875" style="1" customWidth="1"/>
    <col min="14657" max="14657" width="56.140625" style="1" customWidth="1"/>
    <col min="14658" max="14658" width="13" style="1" customWidth="1"/>
    <col min="14659" max="14659" width="11" style="1" customWidth="1"/>
    <col min="14660" max="14660" width="11.85546875" style="1" customWidth="1"/>
    <col min="14661" max="14661" width="12.28515625" style="1" customWidth="1"/>
    <col min="14662" max="14662" width="11.85546875" style="1" customWidth="1"/>
    <col min="14663" max="14663" width="10.85546875" style="1" customWidth="1"/>
    <col min="14664" max="14664" width="11.85546875" style="1" customWidth="1"/>
    <col min="14665" max="14665" width="12.42578125" style="1" customWidth="1"/>
    <col min="14666" max="14666" width="12.28515625" style="1" customWidth="1"/>
    <col min="14667" max="14667" width="12.140625" style="1" customWidth="1"/>
    <col min="14668" max="14668" width="11.85546875" style="1" customWidth="1"/>
    <col min="14669" max="14669" width="12.140625" style="1" customWidth="1"/>
    <col min="14670" max="14670" width="11.140625" style="1" customWidth="1"/>
    <col min="14671" max="14672" width="11.28515625" style="1" customWidth="1"/>
    <col min="14673" max="14909" width="9.140625" style="1"/>
    <col min="14910" max="14910" width="6.7109375" style="1" customWidth="1"/>
    <col min="14911" max="14911" width="10" style="1" customWidth="1"/>
    <col min="14912" max="14912" width="10.85546875" style="1" customWidth="1"/>
    <col min="14913" max="14913" width="56.140625" style="1" customWidth="1"/>
    <col min="14914" max="14914" width="13" style="1" customWidth="1"/>
    <col min="14915" max="14915" width="11" style="1" customWidth="1"/>
    <col min="14916" max="14916" width="11.85546875" style="1" customWidth="1"/>
    <col min="14917" max="14917" width="12.28515625" style="1" customWidth="1"/>
    <col min="14918" max="14918" width="11.85546875" style="1" customWidth="1"/>
    <col min="14919" max="14919" width="10.85546875" style="1" customWidth="1"/>
    <col min="14920" max="14920" width="11.85546875" style="1" customWidth="1"/>
    <col min="14921" max="14921" width="12.42578125" style="1" customWidth="1"/>
    <col min="14922" max="14922" width="12.28515625" style="1" customWidth="1"/>
    <col min="14923" max="14923" width="12.140625" style="1" customWidth="1"/>
    <col min="14924" max="14924" width="11.85546875" style="1" customWidth="1"/>
    <col min="14925" max="14925" width="12.140625" style="1" customWidth="1"/>
    <col min="14926" max="14926" width="11.140625" style="1" customWidth="1"/>
    <col min="14927" max="14928" width="11.28515625" style="1" customWidth="1"/>
    <col min="14929" max="15165" width="9.140625" style="1"/>
    <col min="15166" max="15166" width="6.7109375" style="1" customWidth="1"/>
    <col min="15167" max="15167" width="10" style="1" customWidth="1"/>
    <col min="15168" max="15168" width="10.85546875" style="1" customWidth="1"/>
    <col min="15169" max="15169" width="56.140625" style="1" customWidth="1"/>
    <col min="15170" max="15170" width="13" style="1" customWidth="1"/>
    <col min="15171" max="15171" width="11" style="1" customWidth="1"/>
    <col min="15172" max="15172" width="11.85546875" style="1" customWidth="1"/>
    <col min="15173" max="15173" width="12.28515625" style="1" customWidth="1"/>
    <col min="15174" max="15174" width="11.85546875" style="1" customWidth="1"/>
    <col min="15175" max="15175" width="10.85546875" style="1" customWidth="1"/>
    <col min="15176" max="15176" width="11.85546875" style="1" customWidth="1"/>
    <col min="15177" max="15177" width="12.42578125" style="1" customWidth="1"/>
    <col min="15178" max="15178" width="12.28515625" style="1" customWidth="1"/>
    <col min="15179" max="15179" width="12.140625" style="1" customWidth="1"/>
    <col min="15180" max="15180" width="11.85546875" style="1" customWidth="1"/>
    <col min="15181" max="15181" width="12.140625" style="1" customWidth="1"/>
    <col min="15182" max="15182" width="11.140625" style="1" customWidth="1"/>
    <col min="15183" max="15184" width="11.28515625" style="1" customWidth="1"/>
    <col min="15185" max="15421" width="9.140625" style="1"/>
    <col min="15422" max="15422" width="6.7109375" style="1" customWidth="1"/>
    <col min="15423" max="15423" width="10" style="1" customWidth="1"/>
    <col min="15424" max="15424" width="10.85546875" style="1" customWidth="1"/>
    <col min="15425" max="15425" width="56.140625" style="1" customWidth="1"/>
    <col min="15426" max="15426" width="13" style="1" customWidth="1"/>
    <col min="15427" max="15427" width="11" style="1" customWidth="1"/>
    <col min="15428" max="15428" width="11.85546875" style="1" customWidth="1"/>
    <col min="15429" max="15429" width="12.28515625" style="1" customWidth="1"/>
    <col min="15430" max="15430" width="11.85546875" style="1" customWidth="1"/>
    <col min="15431" max="15431" width="10.85546875" style="1" customWidth="1"/>
    <col min="15432" max="15432" width="11.85546875" style="1" customWidth="1"/>
    <col min="15433" max="15433" width="12.42578125" style="1" customWidth="1"/>
    <col min="15434" max="15434" width="12.28515625" style="1" customWidth="1"/>
    <col min="15435" max="15435" width="12.140625" style="1" customWidth="1"/>
    <col min="15436" max="15436" width="11.85546875" style="1" customWidth="1"/>
    <col min="15437" max="15437" width="12.140625" style="1" customWidth="1"/>
    <col min="15438" max="15438" width="11.140625" style="1" customWidth="1"/>
    <col min="15439" max="15440" width="11.28515625" style="1" customWidth="1"/>
    <col min="15441" max="15677" width="9.140625" style="1"/>
    <col min="15678" max="15678" width="6.7109375" style="1" customWidth="1"/>
    <col min="15679" max="15679" width="10" style="1" customWidth="1"/>
    <col min="15680" max="15680" width="10.85546875" style="1" customWidth="1"/>
    <col min="15681" max="15681" width="56.140625" style="1" customWidth="1"/>
    <col min="15682" max="15682" width="13" style="1" customWidth="1"/>
    <col min="15683" max="15683" width="11" style="1" customWidth="1"/>
    <col min="15684" max="15684" width="11.85546875" style="1" customWidth="1"/>
    <col min="15685" max="15685" width="12.28515625" style="1" customWidth="1"/>
    <col min="15686" max="15686" width="11.85546875" style="1" customWidth="1"/>
    <col min="15687" max="15687" width="10.85546875" style="1" customWidth="1"/>
    <col min="15688" max="15688" width="11.85546875" style="1" customWidth="1"/>
    <col min="15689" max="15689" width="12.42578125" style="1" customWidth="1"/>
    <col min="15690" max="15690" width="12.28515625" style="1" customWidth="1"/>
    <col min="15691" max="15691" width="12.140625" style="1" customWidth="1"/>
    <col min="15692" max="15692" width="11.85546875" style="1" customWidth="1"/>
    <col min="15693" max="15693" width="12.140625" style="1" customWidth="1"/>
    <col min="15694" max="15694" width="11.140625" style="1" customWidth="1"/>
    <col min="15695" max="15696" width="11.28515625" style="1" customWidth="1"/>
    <col min="15697" max="15933" width="9.140625" style="1"/>
    <col min="15934" max="15934" width="6.7109375" style="1" customWidth="1"/>
    <col min="15935" max="15935" width="10" style="1" customWidth="1"/>
    <col min="15936" max="15936" width="10.85546875" style="1" customWidth="1"/>
    <col min="15937" max="15937" width="56.140625" style="1" customWidth="1"/>
    <col min="15938" max="15938" width="13" style="1" customWidth="1"/>
    <col min="15939" max="15939" width="11" style="1" customWidth="1"/>
    <col min="15940" max="15940" width="11.85546875" style="1" customWidth="1"/>
    <col min="15941" max="15941" width="12.28515625" style="1" customWidth="1"/>
    <col min="15942" max="15942" width="11.85546875" style="1" customWidth="1"/>
    <col min="15943" max="15943" width="10.85546875" style="1" customWidth="1"/>
    <col min="15944" max="15944" width="11.85546875" style="1" customWidth="1"/>
    <col min="15945" max="15945" width="12.42578125" style="1" customWidth="1"/>
    <col min="15946" max="15946" width="12.28515625" style="1" customWidth="1"/>
    <col min="15947" max="15947" width="12.140625" style="1" customWidth="1"/>
    <col min="15948" max="15948" width="11.85546875" style="1" customWidth="1"/>
    <col min="15949" max="15949" width="12.140625" style="1" customWidth="1"/>
    <col min="15950" max="15950" width="11.140625" style="1" customWidth="1"/>
    <col min="15951" max="15952" width="11.28515625" style="1" customWidth="1"/>
    <col min="15953" max="16384" width="9.140625" style="1"/>
  </cols>
  <sheetData>
    <row r="1" spans="1:19" x14ac:dyDescent="0.3">
      <c r="P1" s="1" t="s">
        <v>30</v>
      </c>
    </row>
    <row r="2" spans="1:19" x14ac:dyDescent="0.3">
      <c r="P2" s="1" t="s">
        <v>26</v>
      </c>
    </row>
    <row r="3" spans="1:19" x14ac:dyDescent="0.3">
      <c r="P3" s="1" t="s">
        <v>29</v>
      </c>
    </row>
    <row r="4" spans="1:19" x14ac:dyDescent="0.3">
      <c r="M4" s="8"/>
    </row>
    <row r="5" spans="1:19" x14ac:dyDescent="0.3">
      <c r="A5" s="120" t="s">
        <v>28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</row>
    <row r="6" spans="1:19" ht="18.75" customHeight="1" x14ac:dyDescent="0.3">
      <c r="A6" s="4"/>
      <c r="B6" s="5"/>
      <c r="C6" s="4"/>
      <c r="D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x14ac:dyDescent="0.3">
      <c r="A7" s="4"/>
      <c r="B7" s="5"/>
      <c r="C7" s="4"/>
      <c r="D7" s="7" t="s">
        <v>31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x14ac:dyDescent="0.3">
      <c r="M8" s="8"/>
    </row>
    <row r="9" spans="1:19" s="5" customFormat="1" x14ac:dyDescent="0.3">
      <c r="A9" s="134" t="s">
        <v>5</v>
      </c>
      <c r="B9" s="135" t="s">
        <v>11</v>
      </c>
      <c r="C9" s="134" t="s">
        <v>13</v>
      </c>
      <c r="D9" s="134" t="s">
        <v>14</v>
      </c>
      <c r="E9" s="134" t="s">
        <v>24</v>
      </c>
      <c r="F9" s="134"/>
      <c r="G9" s="134"/>
      <c r="H9" s="133" t="s">
        <v>9</v>
      </c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</row>
    <row r="10" spans="1:19" s="5" customFormat="1" x14ac:dyDescent="0.3">
      <c r="A10" s="134"/>
      <c r="B10" s="135"/>
      <c r="C10" s="134"/>
      <c r="D10" s="134"/>
      <c r="E10" s="134"/>
      <c r="F10" s="134"/>
      <c r="G10" s="134"/>
      <c r="H10" s="133" t="s">
        <v>1</v>
      </c>
      <c r="I10" s="133"/>
      <c r="J10" s="133"/>
      <c r="K10" s="133" t="s">
        <v>2</v>
      </c>
      <c r="L10" s="133"/>
      <c r="M10" s="133"/>
      <c r="N10" s="133" t="s">
        <v>3</v>
      </c>
      <c r="O10" s="133"/>
      <c r="P10" s="133"/>
      <c r="Q10" s="133" t="s">
        <v>4</v>
      </c>
      <c r="R10" s="133"/>
      <c r="S10" s="133"/>
    </row>
    <row r="11" spans="1:19" s="5" customFormat="1" x14ac:dyDescent="0.3">
      <c r="A11" s="134"/>
      <c r="B11" s="135"/>
      <c r="C11" s="134"/>
      <c r="D11" s="134"/>
      <c r="E11" s="134" t="s">
        <v>8</v>
      </c>
      <c r="F11" s="133" t="s">
        <v>7</v>
      </c>
      <c r="G11" s="133"/>
      <c r="H11" s="134" t="s">
        <v>0</v>
      </c>
      <c r="I11" s="133" t="s">
        <v>7</v>
      </c>
      <c r="J11" s="133"/>
      <c r="K11" s="134" t="s">
        <v>0</v>
      </c>
      <c r="L11" s="133" t="s">
        <v>7</v>
      </c>
      <c r="M11" s="133"/>
      <c r="N11" s="134" t="s">
        <v>0</v>
      </c>
      <c r="O11" s="133" t="s">
        <v>7</v>
      </c>
      <c r="P11" s="133"/>
      <c r="Q11" s="134" t="s">
        <v>0</v>
      </c>
      <c r="R11" s="133" t="s">
        <v>7</v>
      </c>
      <c r="S11" s="133"/>
    </row>
    <row r="12" spans="1:19" s="5" customFormat="1" ht="186" customHeight="1" x14ac:dyDescent="0.3">
      <c r="A12" s="134"/>
      <c r="B12" s="135"/>
      <c r="C12" s="134"/>
      <c r="D12" s="134"/>
      <c r="E12" s="134"/>
      <c r="F12" s="16" t="s">
        <v>17</v>
      </c>
      <c r="G12" s="63" t="s">
        <v>16</v>
      </c>
      <c r="H12" s="134"/>
      <c r="I12" s="16" t="s">
        <v>17</v>
      </c>
      <c r="J12" s="63" t="s">
        <v>16</v>
      </c>
      <c r="K12" s="134"/>
      <c r="L12" s="16" t="s">
        <v>17</v>
      </c>
      <c r="M12" s="63" t="s">
        <v>16</v>
      </c>
      <c r="N12" s="134"/>
      <c r="O12" s="16" t="s">
        <v>17</v>
      </c>
      <c r="P12" s="63" t="s">
        <v>16</v>
      </c>
      <c r="Q12" s="134"/>
      <c r="R12" s="16" t="s">
        <v>17</v>
      </c>
      <c r="S12" s="63" t="s">
        <v>16</v>
      </c>
    </row>
    <row r="13" spans="1:19" s="5" customFormat="1" x14ac:dyDescent="0.3">
      <c r="A13" s="61">
        <v>1</v>
      </c>
      <c r="B13" s="61">
        <v>2</v>
      </c>
      <c r="C13" s="61">
        <v>3</v>
      </c>
      <c r="D13" s="11">
        <v>4</v>
      </c>
      <c r="E13" s="14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  <c r="R13" s="9">
        <v>18</v>
      </c>
      <c r="S13" s="9">
        <v>19</v>
      </c>
    </row>
    <row r="14" spans="1:19" s="5" customFormat="1" x14ac:dyDescent="0.3">
      <c r="A14" s="29">
        <v>1</v>
      </c>
      <c r="B14" s="40">
        <v>1</v>
      </c>
      <c r="C14" s="40"/>
      <c r="D14" s="24" t="s">
        <v>32</v>
      </c>
      <c r="E14" s="41">
        <f>F14+G14</f>
        <v>2310</v>
      </c>
      <c r="F14" s="41">
        <f>I14+L14+O14+R14</f>
        <v>820</v>
      </c>
      <c r="G14" s="41">
        <f>J14+M14+P14+S14</f>
        <v>1490</v>
      </c>
      <c r="H14" s="41">
        <f t="shared" ref="H14:H46" si="0">+I14+J14</f>
        <v>706</v>
      </c>
      <c r="I14" s="41">
        <f>SUM(I15:I46)</f>
        <v>251</v>
      </c>
      <c r="J14" s="41">
        <f>SUM(J15:J46)</f>
        <v>455</v>
      </c>
      <c r="K14" s="41">
        <f t="shared" ref="K14:K46" si="1">+L14+M14</f>
        <v>698</v>
      </c>
      <c r="L14" s="41">
        <f>SUM(L15:L46)</f>
        <v>247</v>
      </c>
      <c r="M14" s="41">
        <f>SUM(M15:M46)</f>
        <v>451</v>
      </c>
      <c r="N14" s="41">
        <f t="shared" ref="N14:N46" si="2">+O14+P14</f>
        <v>689</v>
      </c>
      <c r="O14" s="41">
        <f>SUM(O15:O46)</f>
        <v>243</v>
      </c>
      <c r="P14" s="41">
        <f>SUM(P15:P46)</f>
        <v>446</v>
      </c>
      <c r="Q14" s="41">
        <f t="shared" ref="Q14:Q46" si="3">+R14+S14</f>
        <v>217</v>
      </c>
      <c r="R14" s="41">
        <f>SUM(R15:R46)</f>
        <v>79</v>
      </c>
      <c r="S14" s="41">
        <f>SUM(S15:S46)</f>
        <v>138</v>
      </c>
    </row>
    <row r="15" spans="1:19" s="7" customFormat="1" x14ac:dyDescent="0.3">
      <c r="A15" s="118"/>
      <c r="B15" s="129"/>
      <c r="C15" s="58">
        <v>1</v>
      </c>
      <c r="D15" s="33" t="s">
        <v>77</v>
      </c>
      <c r="E15" s="35">
        <f t="shared" ref="E15:E46" si="4">+F15+G15</f>
        <v>40</v>
      </c>
      <c r="F15" s="35">
        <f t="shared" ref="F15:G30" si="5">+I15+L15+O15+R15</f>
        <v>9</v>
      </c>
      <c r="G15" s="35">
        <f t="shared" si="5"/>
        <v>31</v>
      </c>
      <c r="H15" s="36">
        <f t="shared" si="0"/>
        <v>12</v>
      </c>
      <c r="I15" s="35">
        <v>3</v>
      </c>
      <c r="J15" s="35">
        <v>9</v>
      </c>
      <c r="K15" s="36">
        <f t="shared" si="1"/>
        <v>12</v>
      </c>
      <c r="L15" s="35">
        <v>3</v>
      </c>
      <c r="M15" s="35">
        <v>9</v>
      </c>
      <c r="N15" s="36">
        <f t="shared" si="2"/>
        <v>12</v>
      </c>
      <c r="O15" s="35">
        <v>3</v>
      </c>
      <c r="P15" s="35">
        <v>9</v>
      </c>
      <c r="Q15" s="36">
        <f t="shared" si="3"/>
        <v>4</v>
      </c>
      <c r="R15" s="35">
        <v>0</v>
      </c>
      <c r="S15" s="35">
        <v>4</v>
      </c>
    </row>
    <row r="16" spans="1:19" s="7" customFormat="1" x14ac:dyDescent="0.3">
      <c r="A16" s="118"/>
      <c r="B16" s="129"/>
      <c r="C16" s="58">
        <v>3</v>
      </c>
      <c r="D16" s="33" t="s">
        <v>6</v>
      </c>
      <c r="E16" s="35">
        <f t="shared" si="4"/>
        <v>12</v>
      </c>
      <c r="F16" s="35">
        <f t="shared" si="5"/>
        <v>8</v>
      </c>
      <c r="G16" s="35">
        <f t="shared" si="5"/>
        <v>4</v>
      </c>
      <c r="H16" s="36">
        <f t="shared" si="0"/>
        <v>3</v>
      </c>
      <c r="I16" s="35">
        <v>2</v>
      </c>
      <c r="J16" s="35">
        <v>1</v>
      </c>
      <c r="K16" s="36">
        <f t="shared" si="1"/>
        <v>3</v>
      </c>
      <c r="L16" s="35">
        <v>2</v>
      </c>
      <c r="M16" s="35">
        <v>1</v>
      </c>
      <c r="N16" s="36">
        <f t="shared" si="2"/>
        <v>3</v>
      </c>
      <c r="O16" s="35">
        <v>2</v>
      </c>
      <c r="P16" s="35">
        <v>1</v>
      </c>
      <c r="Q16" s="36">
        <f t="shared" si="3"/>
        <v>3</v>
      </c>
      <c r="R16" s="35">
        <v>2</v>
      </c>
      <c r="S16" s="35">
        <v>1</v>
      </c>
    </row>
    <row r="17" spans="1:19" s="5" customFormat="1" x14ac:dyDescent="0.3">
      <c r="A17" s="118"/>
      <c r="B17" s="129"/>
      <c r="C17" s="58">
        <v>12</v>
      </c>
      <c r="D17" s="33" t="s">
        <v>65</v>
      </c>
      <c r="E17" s="35">
        <f t="shared" si="4"/>
        <v>57</v>
      </c>
      <c r="F17" s="35">
        <f t="shared" si="5"/>
        <v>20</v>
      </c>
      <c r="G17" s="35">
        <f t="shared" si="5"/>
        <v>37</v>
      </c>
      <c r="H17" s="36">
        <f t="shared" si="0"/>
        <v>17</v>
      </c>
      <c r="I17" s="36">
        <v>6</v>
      </c>
      <c r="J17" s="36">
        <v>11</v>
      </c>
      <c r="K17" s="36">
        <f t="shared" si="1"/>
        <v>17</v>
      </c>
      <c r="L17" s="36">
        <v>6</v>
      </c>
      <c r="M17" s="36">
        <v>11</v>
      </c>
      <c r="N17" s="36">
        <f t="shared" si="2"/>
        <v>17</v>
      </c>
      <c r="O17" s="36">
        <v>6</v>
      </c>
      <c r="P17" s="36">
        <v>11</v>
      </c>
      <c r="Q17" s="36">
        <f t="shared" si="3"/>
        <v>6</v>
      </c>
      <c r="R17" s="36">
        <v>2</v>
      </c>
      <c r="S17" s="36">
        <v>4</v>
      </c>
    </row>
    <row r="18" spans="1:19" s="7" customFormat="1" x14ac:dyDescent="0.3">
      <c r="A18" s="118"/>
      <c r="B18" s="129"/>
      <c r="C18" s="58">
        <v>13</v>
      </c>
      <c r="D18" s="33" t="s">
        <v>65</v>
      </c>
      <c r="E18" s="35">
        <f t="shared" si="4"/>
        <v>2</v>
      </c>
      <c r="F18" s="35">
        <f t="shared" si="5"/>
        <v>1</v>
      </c>
      <c r="G18" s="35">
        <f t="shared" si="5"/>
        <v>1</v>
      </c>
      <c r="H18" s="36">
        <f t="shared" si="0"/>
        <v>0</v>
      </c>
      <c r="I18" s="36">
        <v>0</v>
      </c>
      <c r="J18" s="36">
        <v>0</v>
      </c>
      <c r="K18" s="36">
        <f t="shared" si="1"/>
        <v>0</v>
      </c>
      <c r="L18" s="36">
        <v>0</v>
      </c>
      <c r="M18" s="36">
        <v>0</v>
      </c>
      <c r="N18" s="36">
        <f t="shared" si="2"/>
        <v>0</v>
      </c>
      <c r="O18" s="36">
        <v>0</v>
      </c>
      <c r="P18" s="36">
        <v>0</v>
      </c>
      <c r="Q18" s="36">
        <f t="shared" si="3"/>
        <v>2</v>
      </c>
      <c r="R18" s="36">
        <v>1</v>
      </c>
      <c r="S18" s="36">
        <v>1</v>
      </c>
    </row>
    <row r="19" spans="1:19" s="7" customFormat="1" x14ac:dyDescent="0.3">
      <c r="A19" s="118"/>
      <c r="B19" s="129"/>
      <c r="C19" s="58">
        <v>14</v>
      </c>
      <c r="D19" s="33" t="s">
        <v>65</v>
      </c>
      <c r="E19" s="35">
        <f t="shared" si="4"/>
        <v>3</v>
      </c>
      <c r="F19" s="35">
        <f t="shared" si="5"/>
        <v>1</v>
      </c>
      <c r="G19" s="35">
        <f t="shared" si="5"/>
        <v>2</v>
      </c>
      <c r="H19" s="36">
        <f t="shared" si="0"/>
        <v>1</v>
      </c>
      <c r="I19" s="36">
        <v>0</v>
      </c>
      <c r="J19" s="36">
        <v>1</v>
      </c>
      <c r="K19" s="36">
        <f t="shared" si="1"/>
        <v>1</v>
      </c>
      <c r="L19" s="36">
        <v>0</v>
      </c>
      <c r="M19" s="36">
        <v>1</v>
      </c>
      <c r="N19" s="36">
        <f t="shared" si="2"/>
        <v>0</v>
      </c>
      <c r="O19" s="36">
        <v>0</v>
      </c>
      <c r="P19" s="36"/>
      <c r="Q19" s="36">
        <f t="shared" si="3"/>
        <v>1</v>
      </c>
      <c r="R19" s="36">
        <v>1</v>
      </c>
      <c r="S19" s="36">
        <v>0</v>
      </c>
    </row>
    <row r="20" spans="1:19" s="7" customFormat="1" x14ac:dyDescent="0.3">
      <c r="A20" s="118"/>
      <c r="B20" s="129"/>
      <c r="C20" s="58">
        <v>16</v>
      </c>
      <c r="D20" s="33" t="s">
        <v>65</v>
      </c>
      <c r="E20" s="35">
        <f t="shared" si="4"/>
        <v>7</v>
      </c>
      <c r="F20" s="35">
        <f t="shared" si="5"/>
        <v>2</v>
      </c>
      <c r="G20" s="35">
        <f t="shared" si="5"/>
        <v>5</v>
      </c>
      <c r="H20" s="36">
        <f t="shared" si="0"/>
        <v>3</v>
      </c>
      <c r="I20" s="36">
        <v>1</v>
      </c>
      <c r="J20" s="36">
        <v>2</v>
      </c>
      <c r="K20" s="36">
        <f t="shared" si="1"/>
        <v>3</v>
      </c>
      <c r="L20" s="36">
        <v>1</v>
      </c>
      <c r="M20" s="36">
        <v>2</v>
      </c>
      <c r="N20" s="36">
        <f t="shared" si="2"/>
        <v>1</v>
      </c>
      <c r="O20" s="35"/>
      <c r="P20" s="35">
        <v>1</v>
      </c>
      <c r="Q20" s="36">
        <f t="shared" si="3"/>
        <v>0</v>
      </c>
      <c r="R20" s="36">
        <v>0</v>
      </c>
      <c r="S20" s="36">
        <v>0</v>
      </c>
    </row>
    <row r="21" spans="1:19" s="7" customFormat="1" x14ac:dyDescent="0.3">
      <c r="A21" s="118"/>
      <c r="B21" s="129"/>
      <c r="C21" s="58">
        <v>17</v>
      </c>
      <c r="D21" s="33" t="s">
        <v>65</v>
      </c>
      <c r="E21" s="35">
        <f t="shared" si="4"/>
        <v>4</v>
      </c>
      <c r="F21" s="35">
        <f t="shared" si="5"/>
        <v>1</v>
      </c>
      <c r="G21" s="35">
        <f t="shared" si="5"/>
        <v>3</v>
      </c>
      <c r="H21" s="36">
        <f t="shared" si="0"/>
        <v>2</v>
      </c>
      <c r="I21" s="36">
        <v>1</v>
      </c>
      <c r="J21" s="36">
        <v>1</v>
      </c>
      <c r="K21" s="36">
        <f t="shared" si="1"/>
        <v>1</v>
      </c>
      <c r="L21" s="36">
        <v>0</v>
      </c>
      <c r="M21" s="36">
        <v>1</v>
      </c>
      <c r="N21" s="36">
        <f t="shared" si="2"/>
        <v>1</v>
      </c>
      <c r="O21" s="35">
        <v>0</v>
      </c>
      <c r="P21" s="35">
        <v>1</v>
      </c>
      <c r="Q21" s="36">
        <f t="shared" si="3"/>
        <v>0</v>
      </c>
      <c r="R21" s="36">
        <v>0</v>
      </c>
      <c r="S21" s="36">
        <v>0</v>
      </c>
    </row>
    <row r="22" spans="1:19" s="5" customFormat="1" x14ac:dyDescent="0.3">
      <c r="A22" s="118"/>
      <c r="B22" s="129"/>
      <c r="C22" s="34">
        <v>26</v>
      </c>
      <c r="D22" s="33" t="s">
        <v>59</v>
      </c>
      <c r="E22" s="35">
        <f t="shared" si="4"/>
        <v>10</v>
      </c>
      <c r="F22" s="35">
        <f t="shared" si="5"/>
        <v>5</v>
      </c>
      <c r="G22" s="35">
        <f t="shared" si="5"/>
        <v>5</v>
      </c>
      <c r="H22" s="36">
        <f t="shared" si="0"/>
        <v>4</v>
      </c>
      <c r="I22" s="36">
        <v>2</v>
      </c>
      <c r="J22" s="36">
        <v>2</v>
      </c>
      <c r="K22" s="36">
        <f t="shared" si="1"/>
        <v>4</v>
      </c>
      <c r="L22" s="36">
        <v>2</v>
      </c>
      <c r="M22" s="36">
        <v>2</v>
      </c>
      <c r="N22" s="36">
        <f t="shared" si="2"/>
        <v>2</v>
      </c>
      <c r="O22" s="36">
        <v>1</v>
      </c>
      <c r="P22" s="36">
        <v>1</v>
      </c>
      <c r="Q22" s="36">
        <f t="shared" si="3"/>
        <v>0</v>
      </c>
      <c r="R22" s="36">
        <v>0</v>
      </c>
      <c r="S22" s="36">
        <v>0</v>
      </c>
    </row>
    <row r="23" spans="1:19" s="7" customFormat="1" x14ac:dyDescent="0.3">
      <c r="A23" s="118"/>
      <c r="B23" s="129"/>
      <c r="C23" s="34">
        <v>27</v>
      </c>
      <c r="D23" s="33" t="s">
        <v>59</v>
      </c>
      <c r="E23" s="35">
        <f t="shared" si="4"/>
        <v>18</v>
      </c>
      <c r="F23" s="35">
        <f t="shared" si="5"/>
        <v>9</v>
      </c>
      <c r="G23" s="35">
        <f t="shared" si="5"/>
        <v>9</v>
      </c>
      <c r="H23" s="36">
        <f t="shared" si="0"/>
        <v>6</v>
      </c>
      <c r="I23" s="36">
        <v>3</v>
      </c>
      <c r="J23" s="36">
        <v>3</v>
      </c>
      <c r="K23" s="36">
        <f t="shared" si="1"/>
        <v>6</v>
      </c>
      <c r="L23" s="36">
        <v>3</v>
      </c>
      <c r="M23" s="36">
        <v>3</v>
      </c>
      <c r="N23" s="36">
        <f t="shared" si="2"/>
        <v>6</v>
      </c>
      <c r="O23" s="36">
        <v>3</v>
      </c>
      <c r="P23" s="36">
        <v>3</v>
      </c>
      <c r="Q23" s="36">
        <f t="shared" si="3"/>
        <v>0</v>
      </c>
      <c r="R23" s="36">
        <v>0</v>
      </c>
      <c r="S23" s="36">
        <v>0</v>
      </c>
    </row>
    <row r="24" spans="1:19" s="5" customFormat="1" x14ac:dyDescent="0.3">
      <c r="A24" s="118"/>
      <c r="B24" s="129"/>
      <c r="C24" s="34">
        <v>28</v>
      </c>
      <c r="D24" s="33" t="s">
        <v>59</v>
      </c>
      <c r="E24" s="35">
        <f t="shared" si="4"/>
        <v>2</v>
      </c>
      <c r="F24" s="35">
        <f t="shared" si="5"/>
        <v>1</v>
      </c>
      <c r="G24" s="35">
        <f t="shared" si="5"/>
        <v>1</v>
      </c>
      <c r="H24" s="36">
        <f t="shared" si="0"/>
        <v>2</v>
      </c>
      <c r="I24" s="36">
        <v>1</v>
      </c>
      <c r="J24" s="36">
        <v>1</v>
      </c>
      <c r="K24" s="36">
        <f t="shared" si="1"/>
        <v>0</v>
      </c>
      <c r="L24" s="36">
        <v>0</v>
      </c>
      <c r="M24" s="36">
        <v>0</v>
      </c>
      <c r="N24" s="36">
        <f t="shared" si="2"/>
        <v>0</v>
      </c>
      <c r="O24" s="36">
        <v>0</v>
      </c>
      <c r="P24" s="36">
        <v>0</v>
      </c>
      <c r="Q24" s="36">
        <f t="shared" si="3"/>
        <v>0</v>
      </c>
      <c r="R24" s="36">
        <v>0</v>
      </c>
      <c r="S24" s="36">
        <v>0</v>
      </c>
    </row>
    <row r="25" spans="1:19" s="5" customFormat="1" x14ac:dyDescent="0.3">
      <c r="A25" s="118"/>
      <c r="B25" s="129"/>
      <c r="C25" s="58">
        <v>29</v>
      </c>
      <c r="D25" s="33" t="s">
        <v>68</v>
      </c>
      <c r="E25" s="35">
        <f t="shared" si="4"/>
        <v>275</v>
      </c>
      <c r="F25" s="35">
        <f t="shared" si="5"/>
        <v>90</v>
      </c>
      <c r="G25" s="35">
        <f t="shared" si="5"/>
        <v>185</v>
      </c>
      <c r="H25" s="36">
        <f t="shared" si="0"/>
        <v>83</v>
      </c>
      <c r="I25" s="36">
        <v>27</v>
      </c>
      <c r="J25" s="36">
        <v>56</v>
      </c>
      <c r="K25" s="36">
        <f t="shared" si="1"/>
        <v>83</v>
      </c>
      <c r="L25" s="36">
        <v>27</v>
      </c>
      <c r="M25" s="36">
        <v>56</v>
      </c>
      <c r="N25" s="36">
        <f t="shared" si="2"/>
        <v>83</v>
      </c>
      <c r="O25" s="36">
        <v>27</v>
      </c>
      <c r="P25" s="36">
        <v>56</v>
      </c>
      <c r="Q25" s="36">
        <f t="shared" si="3"/>
        <v>26</v>
      </c>
      <c r="R25" s="36">
        <v>9</v>
      </c>
      <c r="S25" s="36">
        <v>17</v>
      </c>
    </row>
    <row r="26" spans="1:19" s="7" customFormat="1" x14ac:dyDescent="0.3">
      <c r="A26" s="118"/>
      <c r="B26" s="129"/>
      <c r="C26" s="34">
        <v>30</v>
      </c>
      <c r="D26" s="33" t="s">
        <v>68</v>
      </c>
      <c r="E26" s="35">
        <f t="shared" si="4"/>
        <v>1</v>
      </c>
      <c r="F26" s="35">
        <f t="shared" si="5"/>
        <v>0</v>
      </c>
      <c r="G26" s="35">
        <f t="shared" si="5"/>
        <v>1</v>
      </c>
      <c r="H26" s="36">
        <f t="shared" si="0"/>
        <v>1</v>
      </c>
      <c r="I26" s="36">
        <v>0</v>
      </c>
      <c r="J26" s="36">
        <v>1</v>
      </c>
      <c r="K26" s="36">
        <f t="shared" si="1"/>
        <v>0</v>
      </c>
      <c r="L26" s="36">
        <v>0</v>
      </c>
      <c r="M26" s="36">
        <v>0</v>
      </c>
      <c r="N26" s="36">
        <f t="shared" si="2"/>
        <v>0</v>
      </c>
      <c r="O26" s="36">
        <v>0</v>
      </c>
      <c r="P26" s="36">
        <v>0</v>
      </c>
      <c r="Q26" s="36">
        <f t="shared" si="3"/>
        <v>0</v>
      </c>
      <c r="R26" s="36">
        <v>0</v>
      </c>
      <c r="S26" s="36">
        <v>0</v>
      </c>
    </row>
    <row r="27" spans="1:19" s="7" customFormat="1" x14ac:dyDescent="0.3">
      <c r="A27" s="118"/>
      <c r="B27" s="129"/>
      <c r="C27" s="58">
        <v>35</v>
      </c>
      <c r="D27" s="33" t="s">
        <v>70</v>
      </c>
      <c r="E27" s="35">
        <f t="shared" si="4"/>
        <v>225</v>
      </c>
      <c r="F27" s="35">
        <f t="shared" si="5"/>
        <v>79</v>
      </c>
      <c r="G27" s="35">
        <f t="shared" si="5"/>
        <v>146</v>
      </c>
      <c r="H27" s="36">
        <f t="shared" si="0"/>
        <v>68</v>
      </c>
      <c r="I27" s="36">
        <v>24</v>
      </c>
      <c r="J27" s="36">
        <v>44</v>
      </c>
      <c r="K27" s="36">
        <f t="shared" si="1"/>
        <v>68</v>
      </c>
      <c r="L27" s="36">
        <v>24</v>
      </c>
      <c r="M27" s="36">
        <v>44</v>
      </c>
      <c r="N27" s="36">
        <f t="shared" si="2"/>
        <v>68</v>
      </c>
      <c r="O27" s="36">
        <v>24</v>
      </c>
      <c r="P27" s="36">
        <v>44</v>
      </c>
      <c r="Q27" s="36">
        <f t="shared" si="3"/>
        <v>21</v>
      </c>
      <c r="R27" s="36">
        <v>7</v>
      </c>
      <c r="S27" s="36">
        <v>14</v>
      </c>
    </row>
    <row r="28" spans="1:19" s="7" customFormat="1" x14ac:dyDescent="0.3">
      <c r="A28" s="118"/>
      <c r="B28" s="129"/>
      <c r="C28" s="58">
        <v>36</v>
      </c>
      <c r="D28" s="33" t="s">
        <v>71</v>
      </c>
      <c r="E28" s="35">
        <f t="shared" si="4"/>
        <v>329</v>
      </c>
      <c r="F28" s="35">
        <f t="shared" si="5"/>
        <v>119</v>
      </c>
      <c r="G28" s="35">
        <f t="shared" si="5"/>
        <v>210</v>
      </c>
      <c r="H28" s="36">
        <f t="shared" si="0"/>
        <v>99</v>
      </c>
      <c r="I28" s="36">
        <v>36</v>
      </c>
      <c r="J28" s="36">
        <v>63</v>
      </c>
      <c r="K28" s="36">
        <f t="shared" si="1"/>
        <v>99</v>
      </c>
      <c r="L28" s="36">
        <v>36</v>
      </c>
      <c r="M28" s="36">
        <v>63</v>
      </c>
      <c r="N28" s="36">
        <f t="shared" si="2"/>
        <v>99</v>
      </c>
      <c r="O28" s="36">
        <v>36</v>
      </c>
      <c r="P28" s="36">
        <v>63</v>
      </c>
      <c r="Q28" s="36">
        <f t="shared" si="3"/>
        <v>32</v>
      </c>
      <c r="R28" s="36">
        <v>11</v>
      </c>
      <c r="S28" s="36">
        <v>21</v>
      </c>
    </row>
    <row r="29" spans="1:19" s="5" customFormat="1" x14ac:dyDescent="0.3">
      <c r="A29" s="118"/>
      <c r="B29" s="129"/>
      <c r="C29" s="58">
        <v>37</v>
      </c>
      <c r="D29" s="33" t="s">
        <v>71</v>
      </c>
      <c r="E29" s="35">
        <f t="shared" si="4"/>
        <v>100</v>
      </c>
      <c r="F29" s="35">
        <f t="shared" si="5"/>
        <v>43</v>
      </c>
      <c r="G29" s="35">
        <f t="shared" si="5"/>
        <v>57</v>
      </c>
      <c r="H29" s="36">
        <f t="shared" si="0"/>
        <v>30</v>
      </c>
      <c r="I29" s="36">
        <v>13</v>
      </c>
      <c r="J29" s="36">
        <v>17</v>
      </c>
      <c r="K29" s="36">
        <f t="shared" si="1"/>
        <v>30</v>
      </c>
      <c r="L29" s="36">
        <v>13</v>
      </c>
      <c r="M29" s="36">
        <v>17</v>
      </c>
      <c r="N29" s="36">
        <f t="shared" si="2"/>
        <v>30</v>
      </c>
      <c r="O29" s="36">
        <v>13</v>
      </c>
      <c r="P29" s="36">
        <v>17</v>
      </c>
      <c r="Q29" s="36">
        <f t="shared" si="3"/>
        <v>10</v>
      </c>
      <c r="R29" s="36">
        <v>4</v>
      </c>
      <c r="S29" s="36">
        <v>6</v>
      </c>
    </row>
    <row r="30" spans="1:19" s="7" customFormat="1" x14ac:dyDescent="0.3">
      <c r="A30" s="118"/>
      <c r="B30" s="129"/>
      <c r="C30" s="58">
        <v>38</v>
      </c>
      <c r="D30" s="33" t="s">
        <v>71</v>
      </c>
      <c r="E30" s="35">
        <f t="shared" si="4"/>
        <v>20</v>
      </c>
      <c r="F30" s="35">
        <f t="shared" si="5"/>
        <v>10</v>
      </c>
      <c r="G30" s="35">
        <f t="shared" si="5"/>
        <v>10</v>
      </c>
      <c r="H30" s="36">
        <f t="shared" si="0"/>
        <v>6</v>
      </c>
      <c r="I30" s="36">
        <v>3</v>
      </c>
      <c r="J30" s="36">
        <v>3</v>
      </c>
      <c r="K30" s="36">
        <f t="shared" si="1"/>
        <v>6</v>
      </c>
      <c r="L30" s="36">
        <v>3</v>
      </c>
      <c r="M30" s="36">
        <v>3</v>
      </c>
      <c r="N30" s="36">
        <f t="shared" si="2"/>
        <v>6</v>
      </c>
      <c r="O30" s="36">
        <v>3</v>
      </c>
      <c r="P30" s="36">
        <v>3</v>
      </c>
      <c r="Q30" s="36">
        <f t="shared" si="3"/>
        <v>2</v>
      </c>
      <c r="R30" s="36">
        <v>1</v>
      </c>
      <c r="S30" s="36">
        <v>1</v>
      </c>
    </row>
    <row r="31" spans="1:19" s="5" customFormat="1" x14ac:dyDescent="0.3">
      <c r="A31" s="118"/>
      <c r="B31" s="129"/>
      <c r="C31" s="34">
        <v>39</v>
      </c>
      <c r="D31" s="33" t="s">
        <v>71</v>
      </c>
      <c r="E31" s="35">
        <f t="shared" si="4"/>
        <v>140</v>
      </c>
      <c r="F31" s="35">
        <f t="shared" ref="F31:G46" si="6">+I31+L31+O31+R31</f>
        <v>57</v>
      </c>
      <c r="G31" s="35">
        <f t="shared" si="6"/>
        <v>83</v>
      </c>
      <c r="H31" s="36">
        <f t="shared" si="0"/>
        <v>42</v>
      </c>
      <c r="I31" s="36">
        <v>17</v>
      </c>
      <c r="J31" s="36">
        <v>25</v>
      </c>
      <c r="K31" s="36">
        <f t="shared" si="1"/>
        <v>42</v>
      </c>
      <c r="L31" s="36">
        <v>17</v>
      </c>
      <c r="M31" s="36">
        <v>25</v>
      </c>
      <c r="N31" s="36">
        <f t="shared" si="2"/>
        <v>42</v>
      </c>
      <c r="O31" s="36">
        <v>17</v>
      </c>
      <c r="P31" s="36">
        <v>25</v>
      </c>
      <c r="Q31" s="36">
        <f t="shared" si="3"/>
        <v>14</v>
      </c>
      <c r="R31" s="36">
        <v>6</v>
      </c>
      <c r="S31" s="36">
        <v>8</v>
      </c>
    </row>
    <row r="32" spans="1:19" s="5" customFormat="1" x14ac:dyDescent="0.3">
      <c r="A32" s="118"/>
      <c r="B32" s="129"/>
      <c r="C32" s="34">
        <v>40</v>
      </c>
      <c r="D32" s="33" t="s">
        <v>71</v>
      </c>
      <c r="E32" s="35">
        <f t="shared" si="4"/>
        <v>50</v>
      </c>
      <c r="F32" s="35">
        <f t="shared" si="6"/>
        <v>17</v>
      </c>
      <c r="G32" s="35">
        <f t="shared" si="6"/>
        <v>33</v>
      </c>
      <c r="H32" s="36">
        <f t="shared" si="0"/>
        <v>15</v>
      </c>
      <c r="I32" s="36">
        <v>5</v>
      </c>
      <c r="J32" s="36">
        <v>10</v>
      </c>
      <c r="K32" s="36">
        <f t="shared" si="1"/>
        <v>15</v>
      </c>
      <c r="L32" s="36">
        <v>5</v>
      </c>
      <c r="M32" s="36">
        <v>10</v>
      </c>
      <c r="N32" s="36">
        <f t="shared" si="2"/>
        <v>15</v>
      </c>
      <c r="O32" s="36">
        <v>5</v>
      </c>
      <c r="P32" s="36">
        <v>10</v>
      </c>
      <c r="Q32" s="36">
        <f t="shared" si="3"/>
        <v>5</v>
      </c>
      <c r="R32" s="35">
        <v>2</v>
      </c>
      <c r="S32" s="35">
        <v>3</v>
      </c>
    </row>
    <row r="33" spans="1:19" x14ac:dyDescent="0.3">
      <c r="A33" s="118"/>
      <c r="B33" s="129"/>
      <c r="C33" s="34">
        <v>41</v>
      </c>
      <c r="D33" s="33" t="s">
        <v>71</v>
      </c>
      <c r="E33" s="35">
        <f t="shared" si="4"/>
        <v>12</v>
      </c>
      <c r="F33" s="35">
        <f t="shared" si="6"/>
        <v>3</v>
      </c>
      <c r="G33" s="35">
        <f t="shared" si="6"/>
        <v>9</v>
      </c>
      <c r="H33" s="36">
        <f t="shared" si="0"/>
        <v>4</v>
      </c>
      <c r="I33" s="36">
        <v>1</v>
      </c>
      <c r="J33" s="36">
        <v>3</v>
      </c>
      <c r="K33" s="36">
        <f t="shared" si="1"/>
        <v>4</v>
      </c>
      <c r="L33" s="36">
        <v>1</v>
      </c>
      <c r="M33" s="36">
        <v>3</v>
      </c>
      <c r="N33" s="36">
        <f t="shared" si="2"/>
        <v>4</v>
      </c>
      <c r="O33" s="36">
        <v>1</v>
      </c>
      <c r="P33" s="36">
        <v>3</v>
      </c>
      <c r="Q33" s="36">
        <f t="shared" si="3"/>
        <v>0</v>
      </c>
      <c r="R33" s="36">
        <v>0</v>
      </c>
      <c r="S33" s="36">
        <v>0</v>
      </c>
    </row>
    <row r="34" spans="1:19" s="13" customFormat="1" x14ac:dyDescent="0.3">
      <c r="A34" s="118"/>
      <c r="B34" s="129"/>
      <c r="C34" s="34">
        <v>42</v>
      </c>
      <c r="D34" s="33" t="s">
        <v>71</v>
      </c>
      <c r="E34" s="35">
        <f t="shared" si="4"/>
        <v>221</v>
      </c>
      <c r="F34" s="35">
        <f t="shared" si="6"/>
        <v>69</v>
      </c>
      <c r="G34" s="35">
        <f t="shared" si="6"/>
        <v>152</v>
      </c>
      <c r="H34" s="36">
        <f t="shared" si="0"/>
        <v>67</v>
      </c>
      <c r="I34" s="36">
        <v>21</v>
      </c>
      <c r="J34" s="36">
        <v>46</v>
      </c>
      <c r="K34" s="36">
        <f t="shared" si="1"/>
        <v>67</v>
      </c>
      <c r="L34" s="36">
        <v>21</v>
      </c>
      <c r="M34" s="36">
        <v>46</v>
      </c>
      <c r="N34" s="36">
        <f t="shared" si="2"/>
        <v>67</v>
      </c>
      <c r="O34" s="36">
        <v>21</v>
      </c>
      <c r="P34" s="36">
        <v>46</v>
      </c>
      <c r="Q34" s="36">
        <f t="shared" si="3"/>
        <v>20</v>
      </c>
      <c r="R34" s="36">
        <v>6</v>
      </c>
      <c r="S34" s="36">
        <v>14</v>
      </c>
    </row>
    <row r="35" spans="1:19" x14ac:dyDescent="0.3">
      <c r="A35" s="118"/>
      <c r="B35" s="129"/>
      <c r="C35" s="34">
        <v>43</v>
      </c>
      <c r="D35" s="33" t="s">
        <v>71</v>
      </c>
      <c r="E35" s="35">
        <f t="shared" si="4"/>
        <v>77</v>
      </c>
      <c r="F35" s="35">
        <f t="shared" si="6"/>
        <v>28</v>
      </c>
      <c r="G35" s="35">
        <f t="shared" si="6"/>
        <v>49</v>
      </c>
      <c r="H35" s="36">
        <f t="shared" si="0"/>
        <v>23</v>
      </c>
      <c r="I35" s="36">
        <v>8</v>
      </c>
      <c r="J35" s="36">
        <v>15</v>
      </c>
      <c r="K35" s="36">
        <f t="shared" si="1"/>
        <v>23</v>
      </c>
      <c r="L35" s="36">
        <v>8</v>
      </c>
      <c r="M35" s="36">
        <v>15</v>
      </c>
      <c r="N35" s="36">
        <f t="shared" si="2"/>
        <v>23</v>
      </c>
      <c r="O35" s="36">
        <v>8</v>
      </c>
      <c r="P35" s="36">
        <v>15</v>
      </c>
      <c r="Q35" s="36">
        <f t="shared" si="3"/>
        <v>8</v>
      </c>
      <c r="R35" s="36">
        <v>4</v>
      </c>
      <c r="S35" s="36">
        <v>4</v>
      </c>
    </row>
    <row r="36" spans="1:19" x14ac:dyDescent="0.3">
      <c r="A36" s="118"/>
      <c r="B36" s="129"/>
      <c r="C36" s="34">
        <v>45</v>
      </c>
      <c r="D36" s="33" t="s">
        <v>71</v>
      </c>
      <c r="E36" s="35">
        <f t="shared" si="4"/>
        <v>150</v>
      </c>
      <c r="F36" s="35">
        <f t="shared" si="6"/>
        <v>40</v>
      </c>
      <c r="G36" s="35">
        <f t="shared" si="6"/>
        <v>110</v>
      </c>
      <c r="H36" s="36">
        <f t="shared" si="0"/>
        <v>45</v>
      </c>
      <c r="I36" s="36">
        <v>12</v>
      </c>
      <c r="J36" s="36">
        <v>33</v>
      </c>
      <c r="K36" s="36">
        <f t="shared" si="1"/>
        <v>45</v>
      </c>
      <c r="L36" s="36">
        <v>12</v>
      </c>
      <c r="M36" s="36">
        <v>33</v>
      </c>
      <c r="N36" s="36">
        <f t="shared" si="2"/>
        <v>45</v>
      </c>
      <c r="O36" s="36">
        <v>12</v>
      </c>
      <c r="P36" s="36">
        <v>33</v>
      </c>
      <c r="Q36" s="36">
        <f t="shared" si="3"/>
        <v>15</v>
      </c>
      <c r="R36" s="36">
        <v>4</v>
      </c>
      <c r="S36" s="36">
        <v>11</v>
      </c>
    </row>
    <row r="37" spans="1:19" x14ac:dyDescent="0.3">
      <c r="A37" s="118"/>
      <c r="B37" s="129"/>
      <c r="C37" s="34">
        <v>46</v>
      </c>
      <c r="D37" s="33" t="s">
        <v>71</v>
      </c>
      <c r="E37" s="35">
        <f t="shared" si="4"/>
        <v>1</v>
      </c>
      <c r="F37" s="35">
        <f t="shared" si="6"/>
        <v>0</v>
      </c>
      <c r="G37" s="35">
        <f t="shared" si="6"/>
        <v>1</v>
      </c>
      <c r="H37" s="36">
        <f t="shared" si="0"/>
        <v>1</v>
      </c>
      <c r="I37" s="36"/>
      <c r="J37" s="36">
        <v>1</v>
      </c>
      <c r="K37" s="36">
        <f t="shared" si="1"/>
        <v>0</v>
      </c>
      <c r="L37" s="36">
        <v>0</v>
      </c>
      <c r="M37" s="36">
        <v>0</v>
      </c>
      <c r="N37" s="36">
        <f t="shared" si="2"/>
        <v>0</v>
      </c>
      <c r="O37" s="36">
        <v>0</v>
      </c>
      <c r="P37" s="36">
        <v>0</v>
      </c>
      <c r="Q37" s="36">
        <f t="shared" si="3"/>
        <v>0</v>
      </c>
      <c r="R37" s="36">
        <v>0</v>
      </c>
      <c r="S37" s="36">
        <v>0</v>
      </c>
    </row>
    <row r="38" spans="1:19" x14ac:dyDescent="0.3">
      <c r="A38" s="118"/>
      <c r="B38" s="129"/>
      <c r="C38" s="34">
        <v>47</v>
      </c>
      <c r="D38" s="33" t="s">
        <v>72</v>
      </c>
      <c r="E38" s="35">
        <f t="shared" si="4"/>
        <v>14</v>
      </c>
      <c r="F38" s="35">
        <f t="shared" si="6"/>
        <v>5</v>
      </c>
      <c r="G38" s="35">
        <f t="shared" si="6"/>
        <v>9</v>
      </c>
      <c r="H38" s="36">
        <f t="shared" si="0"/>
        <v>5</v>
      </c>
      <c r="I38" s="36">
        <v>2</v>
      </c>
      <c r="J38" s="36">
        <v>3</v>
      </c>
      <c r="K38" s="36">
        <f t="shared" si="1"/>
        <v>5</v>
      </c>
      <c r="L38" s="36">
        <v>2</v>
      </c>
      <c r="M38" s="36">
        <v>3</v>
      </c>
      <c r="N38" s="36">
        <f t="shared" si="2"/>
        <v>4</v>
      </c>
      <c r="O38" s="36">
        <v>1</v>
      </c>
      <c r="P38" s="36">
        <v>3</v>
      </c>
      <c r="Q38" s="36">
        <f t="shared" si="3"/>
        <v>0</v>
      </c>
      <c r="R38" s="36">
        <v>0</v>
      </c>
      <c r="S38" s="36">
        <v>0</v>
      </c>
    </row>
    <row r="39" spans="1:19" x14ac:dyDescent="0.3">
      <c r="A39" s="118"/>
      <c r="B39" s="129"/>
      <c r="C39" s="34">
        <v>48</v>
      </c>
      <c r="D39" s="33" t="s">
        <v>72</v>
      </c>
      <c r="E39" s="35">
        <f t="shared" si="4"/>
        <v>3</v>
      </c>
      <c r="F39" s="35">
        <f t="shared" si="6"/>
        <v>1</v>
      </c>
      <c r="G39" s="35">
        <f t="shared" si="6"/>
        <v>2</v>
      </c>
      <c r="H39" s="36">
        <f t="shared" si="0"/>
        <v>2</v>
      </c>
      <c r="I39" s="36">
        <v>1</v>
      </c>
      <c r="J39" s="36">
        <v>1</v>
      </c>
      <c r="K39" s="36">
        <f t="shared" si="1"/>
        <v>1</v>
      </c>
      <c r="L39" s="36">
        <v>0</v>
      </c>
      <c r="M39" s="36">
        <v>1</v>
      </c>
      <c r="N39" s="36">
        <f t="shared" si="2"/>
        <v>0</v>
      </c>
      <c r="O39" s="36">
        <v>0</v>
      </c>
      <c r="P39" s="36"/>
      <c r="Q39" s="36">
        <f t="shared" si="3"/>
        <v>0</v>
      </c>
      <c r="R39" s="36">
        <v>0</v>
      </c>
      <c r="S39" s="36">
        <v>0</v>
      </c>
    </row>
    <row r="40" spans="1:19" x14ac:dyDescent="0.3">
      <c r="A40" s="118"/>
      <c r="B40" s="129"/>
      <c r="C40" s="58">
        <v>49</v>
      </c>
      <c r="D40" s="33" t="s">
        <v>10</v>
      </c>
      <c r="E40" s="35">
        <f t="shared" si="4"/>
        <v>208</v>
      </c>
      <c r="F40" s="35">
        <f t="shared" si="6"/>
        <v>83</v>
      </c>
      <c r="G40" s="35">
        <f t="shared" si="6"/>
        <v>125</v>
      </c>
      <c r="H40" s="36">
        <f t="shared" si="0"/>
        <v>63</v>
      </c>
      <c r="I40" s="35">
        <v>25</v>
      </c>
      <c r="J40" s="35">
        <v>38</v>
      </c>
      <c r="K40" s="36">
        <f t="shared" si="1"/>
        <v>63</v>
      </c>
      <c r="L40" s="35">
        <v>25</v>
      </c>
      <c r="M40" s="35">
        <v>38</v>
      </c>
      <c r="N40" s="36">
        <f t="shared" si="2"/>
        <v>63</v>
      </c>
      <c r="O40" s="35">
        <v>25</v>
      </c>
      <c r="P40" s="35">
        <v>38</v>
      </c>
      <c r="Q40" s="36">
        <f t="shared" si="3"/>
        <v>19</v>
      </c>
      <c r="R40" s="35">
        <v>8</v>
      </c>
      <c r="S40" s="35">
        <v>11</v>
      </c>
    </row>
    <row r="41" spans="1:19" x14ac:dyDescent="0.3">
      <c r="A41" s="118"/>
      <c r="B41" s="129"/>
      <c r="C41" s="34">
        <v>50</v>
      </c>
      <c r="D41" s="33" t="s">
        <v>10</v>
      </c>
      <c r="E41" s="35">
        <f t="shared" si="4"/>
        <v>8</v>
      </c>
      <c r="F41" s="35">
        <f t="shared" si="6"/>
        <v>2</v>
      </c>
      <c r="G41" s="35">
        <f t="shared" si="6"/>
        <v>6</v>
      </c>
      <c r="H41" s="36">
        <f t="shared" si="0"/>
        <v>3</v>
      </c>
      <c r="I41" s="36">
        <v>1</v>
      </c>
      <c r="J41" s="36">
        <v>2</v>
      </c>
      <c r="K41" s="36">
        <f t="shared" si="1"/>
        <v>3</v>
      </c>
      <c r="L41" s="36">
        <v>1</v>
      </c>
      <c r="M41" s="36">
        <v>2</v>
      </c>
      <c r="N41" s="36">
        <f t="shared" si="2"/>
        <v>2</v>
      </c>
      <c r="O41" s="36"/>
      <c r="P41" s="36">
        <v>2</v>
      </c>
      <c r="Q41" s="36">
        <f t="shared" si="3"/>
        <v>0</v>
      </c>
      <c r="R41" s="36">
        <v>0</v>
      </c>
      <c r="S41" s="36">
        <v>0</v>
      </c>
    </row>
    <row r="42" spans="1:19" x14ac:dyDescent="0.3">
      <c r="A42" s="118"/>
      <c r="B42" s="129"/>
      <c r="C42" s="58">
        <v>51</v>
      </c>
      <c r="D42" s="33" t="s">
        <v>10</v>
      </c>
      <c r="E42" s="35">
        <f t="shared" si="4"/>
        <v>242</v>
      </c>
      <c r="F42" s="35">
        <f t="shared" si="6"/>
        <v>86</v>
      </c>
      <c r="G42" s="35">
        <f t="shared" si="6"/>
        <v>156</v>
      </c>
      <c r="H42" s="36">
        <f t="shared" si="0"/>
        <v>73</v>
      </c>
      <c r="I42" s="37">
        <v>26</v>
      </c>
      <c r="J42" s="37">
        <v>47</v>
      </c>
      <c r="K42" s="36">
        <f t="shared" si="1"/>
        <v>73</v>
      </c>
      <c r="L42" s="37">
        <v>26</v>
      </c>
      <c r="M42" s="37">
        <v>47</v>
      </c>
      <c r="N42" s="36">
        <f t="shared" si="2"/>
        <v>73</v>
      </c>
      <c r="O42" s="37">
        <v>26</v>
      </c>
      <c r="P42" s="37">
        <v>47</v>
      </c>
      <c r="Q42" s="36">
        <f t="shared" si="3"/>
        <v>23</v>
      </c>
      <c r="R42" s="37">
        <v>8</v>
      </c>
      <c r="S42" s="37">
        <v>15</v>
      </c>
    </row>
    <row r="43" spans="1:19" x14ac:dyDescent="0.3">
      <c r="A43" s="118"/>
      <c r="B43" s="129"/>
      <c r="C43" s="58">
        <v>52</v>
      </c>
      <c r="D43" s="33" t="s">
        <v>10</v>
      </c>
      <c r="E43" s="35">
        <f t="shared" si="4"/>
        <v>5</v>
      </c>
      <c r="F43" s="35">
        <f t="shared" si="6"/>
        <v>3</v>
      </c>
      <c r="G43" s="35">
        <f t="shared" si="6"/>
        <v>2</v>
      </c>
      <c r="H43" s="36">
        <f t="shared" si="0"/>
        <v>2</v>
      </c>
      <c r="I43" s="38">
        <v>1</v>
      </c>
      <c r="J43" s="38">
        <v>1</v>
      </c>
      <c r="K43" s="36">
        <f t="shared" si="1"/>
        <v>2</v>
      </c>
      <c r="L43" s="38">
        <v>1</v>
      </c>
      <c r="M43" s="38">
        <v>1</v>
      </c>
      <c r="N43" s="36">
        <f t="shared" si="2"/>
        <v>1</v>
      </c>
      <c r="O43" s="38">
        <v>1</v>
      </c>
      <c r="P43" s="38"/>
      <c r="Q43" s="36">
        <f t="shared" si="3"/>
        <v>0</v>
      </c>
      <c r="R43" s="38">
        <v>0</v>
      </c>
      <c r="S43" s="38">
        <v>0</v>
      </c>
    </row>
    <row r="44" spans="1:19" x14ac:dyDescent="0.3">
      <c r="A44" s="118"/>
      <c r="B44" s="129"/>
      <c r="C44" s="34">
        <v>54</v>
      </c>
      <c r="D44" s="33" t="s">
        <v>73</v>
      </c>
      <c r="E44" s="35">
        <f t="shared" si="4"/>
        <v>50</v>
      </c>
      <c r="F44" s="35">
        <f t="shared" si="6"/>
        <v>20</v>
      </c>
      <c r="G44" s="35">
        <f t="shared" si="6"/>
        <v>30</v>
      </c>
      <c r="H44" s="36">
        <f t="shared" si="0"/>
        <v>15</v>
      </c>
      <c r="I44" s="37">
        <v>6</v>
      </c>
      <c r="J44" s="37">
        <v>9</v>
      </c>
      <c r="K44" s="36">
        <f t="shared" si="1"/>
        <v>15</v>
      </c>
      <c r="L44" s="37">
        <v>6</v>
      </c>
      <c r="M44" s="37">
        <v>9</v>
      </c>
      <c r="N44" s="36">
        <f t="shared" si="2"/>
        <v>15</v>
      </c>
      <c r="O44" s="37">
        <v>6</v>
      </c>
      <c r="P44" s="37">
        <v>9</v>
      </c>
      <c r="Q44" s="36">
        <f t="shared" si="3"/>
        <v>5</v>
      </c>
      <c r="R44" s="37">
        <v>2</v>
      </c>
      <c r="S44" s="37">
        <v>3</v>
      </c>
    </row>
    <row r="45" spans="1:19" x14ac:dyDescent="0.3">
      <c r="A45" s="118"/>
      <c r="B45" s="129"/>
      <c r="C45" s="34">
        <v>55</v>
      </c>
      <c r="D45" s="33" t="s">
        <v>73</v>
      </c>
      <c r="E45" s="35">
        <f t="shared" si="4"/>
        <v>2</v>
      </c>
      <c r="F45" s="35">
        <f t="shared" si="6"/>
        <v>1</v>
      </c>
      <c r="G45" s="35">
        <f t="shared" si="6"/>
        <v>1</v>
      </c>
      <c r="H45" s="36">
        <f t="shared" si="0"/>
        <v>2</v>
      </c>
      <c r="I45" s="39">
        <v>1</v>
      </c>
      <c r="J45" s="39">
        <v>1</v>
      </c>
      <c r="K45" s="36">
        <f t="shared" si="1"/>
        <v>0</v>
      </c>
      <c r="L45" s="39">
        <v>0</v>
      </c>
      <c r="M45" s="39">
        <v>0</v>
      </c>
      <c r="N45" s="37">
        <f t="shared" si="2"/>
        <v>0</v>
      </c>
      <c r="O45" s="39">
        <v>0</v>
      </c>
      <c r="P45" s="39">
        <v>0</v>
      </c>
      <c r="Q45" s="36">
        <f t="shared" si="3"/>
        <v>0</v>
      </c>
      <c r="R45" s="39">
        <v>0</v>
      </c>
      <c r="S45" s="39">
        <v>0</v>
      </c>
    </row>
    <row r="46" spans="1:19" x14ac:dyDescent="0.3">
      <c r="A46" s="118"/>
      <c r="B46" s="129"/>
      <c r="C46" s="34">
        <v>56</v>
      </c>
      <c r="D46" s="33" t="s">
        <v>75</v>
      </c>
      <c r="E46" s="35">
        <f t="shared" si="4"/>
        <v>22</v>
      </c>
      <c r="F46" s="35">
        <f t="shared" si="6"/>
        <v>7</v>
      </c>
      <c r="G46" s="35">
        <f t="shared" si="6"/>
        <v>15</v>
      </c>
      <c r="H46" s="36">
        <f t="shared" si="0"/>
        <v>7</v>
      </c>
      <c r="I46" s="39">
        <v>2</v>
      </c>
      <c r="J46" s="39">
        <v>5</v>
      </c>
      <c r="K46" s="36">
        <f t="shared" si="1"/>
        <v>7</v>
      </c>
      <c r="L46" s="39">
        <v>2</v>
      </c>
      <c r="M46" s="39">
        <v>5</v>
      </c>
      <c r="N46" s="37">
        <f t="shared" si="2"/>
        <v>7</v>
      </c>
      <c r="O46" s="39">
        <v>2</v>
      </c>
      <c r="P46" s="39">
        <v>5</v>
      </c>
      <c r="Q46" s="37">
        <f t="shared" si="3"/>
        <v>1</v>
      </c>
      <c r="R46" s="39">
        <v>1</v>
      </c>
      <c r="S46" s="39">
        <v>0</v>
      </c>
    </row>
    <row r="47" spans="1:19" x14ac:dyDescent="0.3">
      <c r="A47" s="29">
        <v>2</v>
      </c>
      <c r="B47" s="29">
        <v>2</v>
      </c>
      <c r="C47" s="29"/>
      <c r="D47" s="24" t="s">
        <v>33</v>
      </c>
      <c r="E47" s="44">
        <f>F47+G47</f>
        <v>200</v>
      </c>
      <c r="F47" s="44">
        <f>I47+L47+O47+R47</f>
        <v>56</v>
      </c>
      <c r="G47" s="44">
        <f>J47+M47+P47+S47</f>
        <v>144</v>
      </c>
      <c r="H47" s="44">
        <f>+I47+J47</f>
        <v>42</v>
      </c>
      <c r="I47" s="44">
        <f>SUM(I48:I54)</f>
        <v>13</v>
      </c>
      <c r="J47" s="44">
        <f>SUM(J48:J54)</f>
        <v>29</v>
      </c>
      <c r="K47" s="44">
        <f>+L47+M47</f>
        <v>53</v>
      </c>
      <c r="L47" s="44">
        <f>SUM(L48:L54)</f>
        <v>14</v>
      </c>
      <c r="M47" s="44">
        <f>SUM(M48:M54)</f>
        <v>39</v>
      </c>
      <c r="N47" s="44">
        <f>+O47+P47</f>
        <v>55</v>
      </c>
      <c r="O47" s="44">
        <f>SUM(O48:O54)</f>
        <v>15</v>
      </c>
      <c r="P47" s="44">
        <f>SUM(P48:P54)</f>
        <v>40</v>
      </c>
      <c r="Q47" s="44">
        <f>+R47+S47</f>
        <v>50</v>
      </c>
      <c r="R47" s="44">
        <f>SUM(R48:R54)</f>
        <v>14</v>
      </c>
      <c r="S47" s="44">
        <f>SUM(S48:S54)</f>
        <v>36</v>
      </c>
    </row>
    <row r="48" spans="1:19" ht="37.5" x14ac:dyDescent="0.3">
      <c r="A48" s="118"/>
      <c r="B48" s="118"/>
      <c r="C48" s="61">
        <v>8</v>
      </c>
      <c r="D48" s="45" t="s">
        <v>83</v>
      </c>
      <c r="E48" s="46">
        <f t="shared" ref="E48:E54" si="7">+F48+G48</f>
        <v>6</v>
      </c>
      <c r="F48" s="46">
        <f t="shared" ref="F48:G54" si="8">+I48+L48+O48+R48</f>
        <v>2</v>
      </c>
      <c r="G48" s="46">
        <f t="shared" si="8"/>
        <v>4</v>
      </c>
      <c r="H48" s="47">
        <f t="shared" ref="H48:H54" si="9">+I48+J48</f>
        <v>2</v>
      </c>
      <c r="I48" s="46">
        <v>1</v>
      </c>
      <c r="J48" s="46">
        <v>1</v>
      </c>
      <c r="K48" s="47">
        <f t="shared" ref="K48:K54" si="10">+L48+M48</f>
        <v>1</v>
      </c>
      <c r="L48" s="46">
        <v>0</v>
      </c>
      <c r="M48" s="46">
        <v>1</v>
      </c>
      <c r="N48" s="47">
        <f t="shared" ref="N48:N54" si="11">+O48+P48</f>
        <v>2</v>
      </c>
      <c r="O48" s="46">
        <v>1</v>
      </c>
      <c r="P48" s="46">
        <v>1</v>
      </c>
      <c r="Q48" s="47">
        <f t="shared" ref="Q48:Q54" si="12">+R48+S48</f>
        <v>1</v>
      </c>
      <c r="R48" s="46">
        <v>0</v>
      </c>
      <c r="S48" s="46">
        <v>1</v>
      </c>
    </row>
    <row r="49" spans="1:19" x14ac:dyDescent="0.3">
      <c r="A49" s="118"/>
      <c r="B49" s="118"/>
      <c r="C49" s="34">
        <v>18</v>
      </c>
      <c r="D49" s="33" t="s">
        <v>58</v>
      </c>
      <c r="E49" s="46">
        <f t="shared" si="7"/>
        <v>105</v>
      </c>
      <c r="F49" s="46">
        <f t="shared" si="8"/>
        <v>30</v>
      </c>
      <c r="G49" s="46">
        <f t="shared" si="8"/>
        <v>75</v>
      </c>
      <c r="H49" s="47">
        <f t="shared" si="9"/>
        <v>21</v>
      </c>
      <c r="I49" s="47">
        <v>6</v>
      </c>
      <c r="J49" s="47">
        <v>15</v>
      </c>
      <c r="K49" s="47">
        <f t="shared" si="10"/>
        <v>28</v>
      </c>
      <c r="L49" s="47">
        <v>8</v>
      </c>
      <c r="M49" s="47">
        <v>20</v>
      </c>
      <c r="N49" s="47">
        <f t="shared" si="11"/>
        <v>28</v>
      </c>
      <c r="O49" s="47">
        <v>8</v>
      </c>
      <c r="P49" s="47">
        <v>20</v>
      </c>
      <c r="Q49" s="47">
        <f t="shared" si="12"/>
        <v>28</v>
      </c>
      <c r="R49" s="47">
        <v>8</v>
      </c>
      <c r="S49" s="47">
        <v>20</v>
      </c>
    </row>
    <row r="50" spans="1:19" x14ac:dyDescent="0.3">
      <c r="A50" s="118"/>
      <c r="B50" s="118"/>
      <c r="C50" s="34">
        <v>19</v>
      </c>
      <c r="D50" s="33" t="s">
        <v>58</v>
      </c>
      <c r="E50" s="46">
        <f t="shared" si="7"/>
        <v>30</v>
      </c>
      <c r="F50" s="46">
        <f t="shared" si="8"/>
        <v>8</v>
      </c>
      <c r="G50" s="46">
        <f t="shared" si="8"/>
        <v>22</v>
      </c>
      <c r="H50" s="47">
        <f t="shared" si="9"/>
        <v>6</v>
      </c>
      <c r="I50" s="47">
        <v>2</v>
      </c>
      <c r="J50" s="47">
        <v>4</v>
      </c>
      <c r="K50" s="47">
        <f t="shared" si="10"/>
        <v>8</v>
      </c>
      <c r="L50" s="47">
        <v>2</v>
      </c>
      <c r="M50" s="47">
        <v>6</v>
      </c>
      <c r="N50" s="47">
        <f t="shared" si="11"/>
        <v>8</v>
      </c>
      <c r="O50" s="47">
        <v>2</v>
      </c>
      <c r="P50" s="47">
        <v>6</v>
      </c>
      <c r="Q50" s="47">
        <f t="shared" si="12"/>
        <v>8</v>
      </c>
      <c r="R50" s="47">
        <v>2</v>
      </c>
      <c r="S50" s="47">
        <v>6</v>
      </c>
    </row>
    <row r="51" spans="1:19" x14ac:dyDescent="0.3">
      <c r="A51" s="118"/>
      <c r="B51" s="118"/>
      <c r="C51" s="58">
        <v>49</v>
      </c>
      <c r="D51" s="33" t="s">
        <v>10</v>
      </c>
      <c r="E51" s="46">
        <f t="shared" si="7"/>
        <v>25</v>
      </c>
      <c r="F51" s="46">
        <f t="shared" si="8"/>
        <v>7</v>
      </c>
      <c r="G51" s="46">
        <f t="shared" si="8"/>
        <v>18</v>
      </c>
      <c r="H51" s="47">
        <f t="shared" si="9"/>
        <v>5</v>
      </c>
      <c r="I51" s="46">
        <v>1</v>
      </c>
      <c r="J51" s="46">
        <v>4</v>
      </c>
      <c r="K51" s="47">
        <f t="shared" si="10"/>
        <v>7</v>
      </c>
      <c r="L51" s="46">
        <v>2</v>
      </c>
      <c r="M51" s="46">
        <v>5</v>
      </c>
      <c r="N51" s="47">
        <f t="shared" si="11"/>
        <v>7</v>
      </c>
      <c r="O51" s="46">
        <v>2</v>
      </c>
      <c r="P51" s="46">
        <v>5</v>
      </c>
      <c r="Q51" s="47">
        <f t="shared" si="12"/>
        <v>6</v>
      </c>
      <c r="R51" s="46">
        <v>2</v>
      </c>
      <c r="S51" s="46">
        <v>4</v>
      </c>
    </row>
    <row r="52" spans="1:19" x14ac:dyDescent="0.3">
      <c r="A52" s="118"/>
      <c r="B52" s="118"/>
      <c r="C52" s="34">
        <v>53</v>
      </c>
      <c r="D52" s="33" t="s">
        <v>10</v>
      </c>
      <c r="E52" s="46">
        <f t="shared" si="7"/>
        <v>4</v>
      </c>
      <c r="F52" s="46">
        <f t="shared" si="8"/>
        <v>1</v>
      </c>
      <c r="G52" s="46">
        <f t="shared" si="8"/>
        <v>3</v>
      </c>
      <c r="H52" s="47">
        <f t="shared" si="9"/>
        <v>2</v>
      </c>
      <c r="I52" s="48">
        <v>1</v>
      </c>
      <c r="J52" s="48">
        <v>1</v>
      </c>
      <c r="K52" s="47">
        <f t="shared" si="10"/>
        <v>1</v>
      </c>
      <c r="L52" s="48">
        <v>0</v>
      </c>
      <c r="M52" s="48">
        <v>1</v>
      </c>
      <c r="N52" s="47">
        <f t="shared" si="11"/>
        <v>1</v>
      </c>
      <c r="O52" s="48">
        <v>0</v>
      </c>
      <c r="P52" s="48">
        <v>1</v>
      </c>
      <c r="Q52" s="47">
        <f t="shared" si="12"/>
        <v>0</v>
      </c>
      <c r="R52" s="48">
        <v>0</v>
      </c>
      <c r="S52" s="48">
        <v>0</v>
      </c>
    </row>
    <row r="53" spans="1:19" x14ac:dyDescent="0.3">
      <c r="A53" s="118"/>
      <c r="B53" s="118"/>
      <c r="C53" s="34">
        <v>54</v>
      </c>
      <c r="D53" s="33" t="s">
        <v>73</v>
      </c>
      <c r="E53" s="46">
        <f t="shared" si="7"/>
        <v>20</v>
      </c>
      <c r="F53" s="46">
        <f t="shared" si="8"/>
        <v>5</v>
      </c>
      <c r="G53" s="46">
        <f t="shared" si="8"/>
        <v>15</v>
      </c>
      <c r="H53" s="47">
        <f t="shared" si="9"/>
        <v>4</v>
      </c>
      <c r="I53" s="48">
        <v>1</v>
      </c>
      <c r="J53" s="48">
        <v>3</v>
      </c>
      <c r="K53" s="47">
        <f t="shared" si="10"/>
        <v>5</v>
      </c>
      <c r="L53" s="48">
        <v>1</v>
      </c>
      <c r="M53" s="48">
        <v>4</v>
      </c>
      <c r="N53" s="47">
        <f t="shared" si="11"/>
        <v>5</v>
      </c>
      <c r="O53" s="48">
        <v>1</v>
      </c>
      <c r="P53" s="48">
        <v>4</v>
      </c>
      <c r="Q53" s="47">
        <f t="shared" si="12"/>
        <v>6</v>
      </c>
      <c r="R53" s="48">
        <v>2</v>
      </c>
      <c r="S53" s="48">
        <v>4</v>
      </c>
    </row>
    <row r="54" spans="1:19" x14ac:dyDescent="0.3">
      <c r="A54" s="118"/>
      <c r="B54" s="118"/>
      <c r="C54" s="58">
        <v>57</v>
      </c>
      <c r="D54" s="33" t="s">
        <v>76</v>
      </c>
      <c r="E54" s="46">
        <f t="shared" si="7"/>
        <v>10</v>
      </c>
      <c r="F54" s="46">
        <f t="shared" si="8"/>
        <v>3</v>
      </c>
      <c r="G54" s="46">
        <f t="shared" si="8"/>
        <v>7</v>
      </c>
      <c r="H54" s="47">
        <f t="shared" si="9"/>
        <v>2</v>
      </c>
      <c r="I54" s="48">
        <v>1</v>
      </c>
      <c r="J54" s="48">
        <v>1</v>
      </c>
      <c r="K54" s="47">
        <f t="shared" si="10"/>
        <v>3</v>
      </c>
      <c r="L54" s="48">
        <v>1</v>
      </c>
      <c r="M54" s="48">
        <v>2</v>
      </c>
      <c r="N54" s="48">
        <f t="shared" si="11"/>
        <v>4</v>
      </c>
      <c r="O54" s="48">
        <v>1</v>
      </c>
      <c r="P54" s="48">
        <v>3</v>
      </c>
      <c r="Q54" s="48">
        <f t="shared" si="12"/>
        <v>1</v>
      </c>
      <c r="R54" s="48">
        <v>0</v>
      </c>
      <c r="S54" s="48">
        <v>1</v>
      </c>
    </row>
    <row r="55" spans="1:19" x14ac:dyDescent="0.3">
      <c r="A55" s="29">
        <v>3</v>
      </c>
      <c r="B55" s="29">
        <v>11</v>
      </c>
      <c r="C55" s="29"/>
      <c r="D55" s="24" t="s">
        <v>34</v>
      </c>
      <c r="E55" s="44">
        <f>F55+G55</f>
        <v>50</v>
      </c>
      <c r="F55" s="44">
        <f>I55+L55+O55+R55</f>
        <v>17</v>
      </c>
      <c r="G55" s="44">
        <f>J55+M55+P55+S55</f>
        <v>33</v>
      </c>
      <c r="H55" s="44">
        <f>+I55+J55</f>
        <v>3</v>
      </c>
      <c r="I55" s="44">
        <f>SUM(I56:I56)</f>
        <v>1</v>
      </c>
      <c r="J55" s="44">
        <f>SUM(J56:J56)</f>
        <v>2</v>
      </c>
      <c r="K55" s="44">
        <f>+L55+M55</f>
        <v>17</v>
      </c>
      <c r="L55" s="44">
        <f>SUM(L56:L57)</f>
        <v>6</v>
      </c>
      <c r="M55" s="44">
        <f>SUM(M56:M57)</f>
        <v>11</v>
      </c>
      <c r="N55" s="44">
        <f>+O55+P55</f>
        <v>15</v>
      </c>
      <c r="O55" s="44">
        <f>SUM(O56:O57)</f>
        <v>5</v>
      </c>
      <c r="P55" s="44">
        <f>SUM(P56:P57)</f>
        <v>10</v>
      </c>
      <c r="Q55" s="44">
        <f>+R55+S55</f>
        <v>15</v>
      </c>
      <c r="R55" s="44">
        <f>SUM(R56:R57)</f>
        <v>5</v>
      </c>
      <c r="S55" s="44">
        <f>SUM(S56:S57)</f>
        <v>10</v>
      </c>
    </row>
    <row r="56" spans="1:19" x14ac:dyDescent="0.3">
      <c r="A56" s="118"/>
      <c r="B56" s="128"/>
      <c r="C56" s="58">
        <v>49</v>
      </c>
      <c r="D56" s="33" t="s">
        <v>10</v>
      </c>
      <c r="E56" s="46">
        <f t="shared" ref="E56:E57" si="13">+F56+G56</f>
        <v>40</v>
      </c>
      <c r="F56" s="46">
        <f t="shared" ref="F56:G57" si="14">+I56+L56+O56+R56</f>
        <v>14</v>
      </c>
      <c r="G56" s="46">
        <f t="shared" si="14"/>
        <v>26</v>
      </c>
      <c r="H56" s="47">
        <f t="shared" ref="H56:H57" si="15">+I56+J56</f>
        <v>3</v>
      </c>
      <c r="I56" s="46">
        <v>1</v>
      </c>
      <c r="J56" s="46">
        <v>2</v>
      </c>
      <c r="K56" s="47">
        <f t="shared" ref="K56:K57" si="16">+L56+M56</f>
        <v>13</v>
      </c>
      <c r="L56" s="46">
        <v>5</v>
      </c>
      <c r="M56" s="46">
        <v>8</v>
      </c>
      <c r="N56" s="47">
        <f t="shared" ref="N56:N57" si="17">+O56+P56</f>
        <v>12</v>
      </c>
      <c r="O56" s="46">
        <v>4</v>
      </c>
      <c r="P56" s="46">
        <v>8</v>
      </c>
      <c r="Q56" s="47">
        <f t="shared" ref="Q56:Q57" si="18">+R56+S56</f>
        <v>12</v>
      </c>
      <c r="R56" s="46">
        <v>4</v>
      </c>
      <c r="S56" s="46">
        <v>8</v>
      </c>
    </row>
    <row r="57" spans="1:19" x14ac:dyDescent="0.3">
      <c r="A57" s="118"/>
      <c r="B57" s="128"/>
      <c r="C57" s="58">
        <v>51</v>
      </c>
      <c r="D57" s="33" t="s">
        <v>10</v>
      </c>
      <c r="E57" s="46">
        <f t="shared" si="13"/>
        <v>10</v>
      </c>
      <c r="F57" s="46">
        <f t="shared" si="14"/>
        <v>3</v>
      </c>
      <c r="G57" s="46">
        <f t="shared" si="14"/>
        <v>7</v>
      </c>
      <c r="H57" s="47">
        <f t="shared" si="15"/>
        <v>0</v>
      </c>
      <c r="I57" s="48">
        <v>0</v>
      </c>
      <c r="J57" s="48">
        <v>0</v>
      </c>
      <c r="K57" s="47">
        <f t="shared" si="16"/>
        <v>4</v>
      </c>
      <c r="L57" s="48">
        <v>1</v>
      </c>
      <c r="M57" s="48">
        <v>3</v>
      </c>
      <c r="N57" s="47">
        <f t="shared" si="17"/>
        <v>3</v>
      </c>
      <c r="O57" s="48">
        <v>1</v>
      </c>
      <c r="P57" s="48">
        <v>2</v>
      </c>
      <c r="Q57" s="47">
        <f t="shared" si="18"/>
        <v>3</v>
      </c>
      <c r="R57" s="48">
        <v>1</v>
      </c>
      <c r="S57" s="48">
        <v>2</v>
      </c>
    </row>
    <row r="58" spans="1:19" x14ac:dyDescent="0.3">
      <c r="A58" s="29">
        <v>4</v>
      </c>
      <c r="B58" s="29">
        <v>17</v>
      </c>
      <c r="C58" s="29"/>
      <c r="D58" s="24" t="s">
        <v>35</v>
      </c>
      <c r="E58" s="44">
        <f>F58+G58</f>
        <v>50</v>
      </c>
      <c r="F58" s="44">
        <f>I58+L58+O58+R58</f>
        <v>20</v>
      </c>
      <c r="G58" s="44">
        <f>J58+M58+P58+S58</f>
        <v>30</v>
      </c>
      <c r="H58" s="44">
        <f>+I58+J58</f>
        <v>13</v>
      </c>
      <c r="I58" s="44">
        <f>SUM(I59:I59)</f>
        <v>5</v>
      </c>
      <c r="J58" s="44">
        <f>SUM(J59:J59)</f>
        <v>8</v>
      </c>
      <c r="K58" s="44">
        <f>+L58+M58</f>
        <v>13</v>
      </c>
      <c r="L58" s="44">
        <f>SUM(L59:L59)</f>
        <v>5</v>
      </c>
      <c r="M58" s="44">
        <f>SUM(M59:M59)</f>
        <v>8</v>
      </c>
      <c r="N58" s="44">
        <f>+O58+P58</f>
        <v>12</v>
      </c>
      <c r="O58" s="44">
        <f>SUM(O59:O59)</f>
        <v>5</v>
      </c>
      <c r="P58" s="44">
        <f>SUM(P59:P59)</f>
        <v>7</v>
      </c>
      <c r="Q58" s="44">
        <f>+R58+S58</f>
        <v>12</v>
      </c>
      <c r="R58" s="44">
        <f>SUM(R59:R59)</f>
        <v>5</v>
      </c>
      <c r="S58" s="44">
        <f>SUM(S59:S59)</f>
        <v>7</v>
      </c>
    </row>
    <row r="59" spans="1:19" x14ac:dyDescent="0.3">
      <c r="A59" s="61"/>
      <c r="B59" s="60"/>
      <c r="C59" s="34">
        <v>18</v>
      </c>
      <c r="D59" s="33" t="s">
        <v>58</v>
      </c>
      <c r="E59" s="46">
        <f t="shared" ref="E59" si="19">+F59+G59</f>
        <v>50</v>
      </c>
      <c r="F59" s="46">
        <f t="shared" ref="F59:G59" si="20">+I59+L59+O59+R59</f>
        <v>20</v>
      </c>
      <c r="G59" s="46">
        <f t="shared" si="20"/>
        <v>30</v>
      </c>
      <c r="H59" s="47">
        <f t="shared" ref="H59" si="21">+I59+J59</f>
        <v>13</v>
      </c>
      <c r="I59" s="47">
        <v>5</v>
      </c>
      <c r="J59" s="47">
        <v>8</v>
      </c>
      <c r="K59" s="47">
        <f t="shared" ref="K59" si="22">+L59+M59</f>
        <v>13</v>
      </c>
      <c r="L59" s="47">
        <v>5</v>
      </c>
      <c r="M59" s="47">
        <v>8</v>
      </c>
      <c r="N59" s="47">
        <f t="shared" ref="N59" si="23">+O59+P59</f>
        <v>12</v>
      </c>
      <c r="O59" s="47">
        <v>5</v>
      </c>
      <c r="P59" s="47">
        <v>7</v>
      </c>
      <c r="Q59" s="47">
        <f t="shared" ref="Q59" si="24">+R59+S59</f>
        <v>12</v>
      </c>
      <c r="R59" s="47">
        <v>5</v>
      </c>
      <c r="S59" s="47">
        <v>7</v>
      </c>
    </row>
    <row r="60" spans="1:19" x14ac:dyDescent="0.3">
      <c r="A60" s="29">
        <v>5</v>
      </c>
      <c r="B60" s="29">
        <v>50</v>
      </c>
      <c r="C60" s="29"/>
      <c r="D60" s="24" t="s">
        <v>46</v>
      </c>
      <c r="E60" s="44">
        <f>F60+G60</f>
        <v>795</v>
      </c>
      <c r="F60" s="44">
        <f>I60+L60+O60+R60</f>
        <v>305</v>
      </c>
      <c r="G60" s="44">
        <f>J60+M60+P60+S60</f>
        <v>490</v>
      </c>
      <c r="H60" s="44">
        <f>+I60+J60</f>
        <v>200</v>
      </c>
      <c r="I60" s="44">
        <f>SUM(I61:I64)</f>
        <v>78</v>
      </c>
      <c r="J60" s="44">
        <f>SUM(J61:J64)</f>
        <v>122</v>
      </c>
      <c r="K60" s="44">
        <f>+L60+M60</f>
        <v>194</v>
      </c>
      <c r="L60" s="44">
        <f>SUM(L61:L64)</f>
        <v>72</v>
      </c>
      <c r="M60" s="44">
        <f>SUM(M61:M64)</f>
        <v>122</v>
      </c>
      <c r="N60" s="44">
        <f>+O60+P60</f>
        <v>199</v>
      </c>
      <c r="O60" s="44">
        <f>SUM(O61:O64)</f>
        <v>77</v>
      </c>
      <c r="P60" s="44">
        <f>SUM(P61:P64)</f>
        <v>122</v>
      </c>
      <c r="Q60" s="44">
        <f>+R60+S60</f>
        <v>202</v>
      </c>
      <c r="R60" s="44">
        <f>SUM(R61:R64)</f>
        <v>78</v>
      </c>
      <c r="S60" s="44">
        <f>SUM(S61:S64)</f>
        <v>124</v>
      </c>
    </row>
    <row r="61" spans="1:19" x14ac:dyDescent="0.3">
      <c r="A61" s="118"/>
      <c r="B61" s="128"/>
      <c r="C61" s="34">
        <v>20</v>
      </c>
      <c r="D61" s="33" t="s">
        <v>67</v>
      </c>
      <c r="E61" s="46">
        <f t="shared" ref="E61:E64" si="25">+F61+G61</f>
        <v>595</v>
      </c>
      <c r="F61" s="46">
        <f t="shared" ref="F61:G64" si="26">+I61+L61+O61+R61</f>
        <v>235</v>
      </c>
      <c r="G61" s="46">
        <f t="shared" si="26"/>
        <v>360</v>
      </c>
      <c r="H61" s="47">
        <f t="shared" ref="H61:H64" si="27">+I61+J61</f>
        <v>150</v>
      </c>
      <c r="I61" s="47">
        <v>60</v>
      </c>
      <c r="J61" s="47">
        <v>90</v>
      </c>
      <c r="K61" s="47">
        <f t="shared" ref="K61:K64" si="28">+L61+M61</f>
        <v>145</v>
      </c>
      <c r="L61" s="47">
        <v>55</v>
      </c>
      <c r="M61" s="47">
        <v>90</v>
      </c>
      <c r="N61" s="47">
        <f t="shared" ref="N61:N64" si="29">+O61+P61</f>
        <v>150</v>
      </c>
      <c r="O61" s="47">
        <v>60</v>
      </c>
      <c r="P61" s="47">
        <v>90</v>
      </c>
      <c r="Q61" s="47">
        <f t="shared" ref="Q61:Q64" si="30">+R61+S61</f>
        <v>150</v>
      </c>
      <c r="R61" s="47">
        <v>60</v>
      </c>
      <c r="S61" s="47">
        <v>90</v>
      </c>
    </row>
    <row r="62" spans="1:19" x14ac:dyDescent="0.3">
      <c r="A62" s="118"/>
      <c r="B62" s="128"/>
      <c r="C62" s="34">
        <v>23</v>
      </c>
      <c r="D62" s="33" t="s">
        <v>67</v>
      </c>
      <c r="E62" s="46">
        <f t="shared" si="25"/>
        <v>20</v>
      </c>
      <c r="F62" s="46">
        <f t="shared" si="26"/>
        <v>8</v>
      </c>
      <c r="G62" s="46">
        <f t="shared" si="26"/>
        <v>12</v>
      </c>
      <c r="H62" s="47">
        <f t="shared" si="27"/>
        <v>5</v>
      </c>
      <c r="I62" s="47">
        <v>2</v>
      </c>
      <c r="J62" s="47">
        <v>3</v>
      </c>
      <c r="K62" s="47">
        <f t="shared" si="28"/>
        <v>5</v>
      </c>
      <c r="L62" s="47">
        <v>2</v>
      </c>
      <c r="M62" s="47">
        <v>3</v>
      </c>
      <c r="N62" s="47">
        <f t="shared" si="29"/>
        <v>5</v>
      </c>
      <c r="O62" s="47">
        <v>2</v>
      </c>
      <c r="P62" s="47">
        <v>3</v>
      </c>
      <c r="Q62" s="47">
        <f t="shared" si="30"/>
        <v>5</v>
      </c>
      <c r="R62" s="47">
        <v>2</v>
      </c>
      <c r="S62" s="47">
        <v>3</v>
      </c>
    </row>
    <row r="63" spans="1:19" x14ac:dyDescent="0.3">
      <c r="A63" s="118"/>
      <c r="B63" s="128"/>
      <c r="C63" s="34">
        <v>24</v>
      </c>
      <c r="D63" s="33" t="s">
        <v>67</v>
      </c>
      <c r="E63" s="46">
        <f t="shared" si="25"/>
        <v>170</v>
      </c>
      <c r="F63" s="46">
        <f t="shared" si="26"/>
        <v>60</v>
      </c>
      <c r="G63" s="46">
        <f t="shared" si="26"/>
        <v>110</v>
      </c>
      <c r="H63" s="47">
        <f t="shared" si="27"/>
        <v>42</v>
      </c>
      <c r="I63" s="47">
        <v>15</v>
      </c>
      <c r="J63" s="47">
        <v>27</v>
      </c>
      <c r="K63" s="47">
        <f t="shared" si="28"/>
        <v>42</v>
      </c>
      <c r="L63" s="47">
        <v>15</v>
      </c>
      <c r="M63" s="47">
        <v>27</v>
      </c>
      <c r="N63" s="47">
        <f t="shared" si="29"/>
        <v>42</v>
      </c>
      <c r="O63" s="47">
        <v>15</v>
      </c>
      <c r="P63" s="47">
        <v>27</v>
      </c>
      <c r="Q63" s="47">
        <f t="shared" si="30"/>
        <v>44</v>
      </c>
      <c r="R63" s="47">
        <v>15</v>
      </c>
      <c r="S63" s="47">
        <v>29</v>
      </c>
    </row>
    <row r="64" spans="1:19" x14ac:dyDescent="0.3">
      <c r="A64" s="118"/>
      <c r="B64" s="128"/>
      <c r="C64" s="34">
        <v>25</v>
      </c>
      <c r="D64" s="33" t="s">
        <v>67</v>
      </c>
      <c r="E64" s="46">
        <f t="shared" si="25"/>
        <v>10</v>
      </c>
      <c r="F64" s="46">
        <f t="shared" si="26"/>
        <v>2</v>
      </c>
      <c r="G64" s="46">
        <f t="shared" si="26"/>
        <v>8</v>
      </c>
      <c r="H64" s="47">
        <f t="shared" si="27"/>
        <v>3</v>
      </c>
      <c r="I64" s="47">
        <v>1</v>
      </c>
      <c r="J64" s="47">
        <v>2</v>
      </c>
      <c r="K64" s="47">
        <f t="shared" si="28"/>
        <v>2</v>
      </c>
      <c r="L64" s="47">
        <v>0</v>
      </c>
      <c r="M64" s="47">
        <v>2</v>
      </c>
      <c r="N64" s="47">
        <f t="shared" si="29"/>
        <v>2</v>
      </c>
      <c r="O64" s="47">
        <v>0</v>
      </c>
      <c r="P64" s="47">
        <v>2</v>
      </c>
      <c r="Q64" s="47">
        <f t="shared" si="30"/>
        <v>3</v>
      </c>
      <c r="R64" s="47">
        <v>1</v>
      </c>
      <c r="S64" s="47">
        <v>2</v>
      </c>
    </row>
    <row r="65" spans="1:19" ht="37.5" x14ac:dyDescent="0.3">
      <c r="A65" s="29">
        <v>6</v>
      </c>
      <c r="B65" s="29">
        <v>171</v>
      </c>
      <c r="C65" s="29"/>
      <c r="D65" s="24" t="s">
        <v>50</v>
      </c>
      <c r="E65" s="44">
        <f>F65+G65</f>
        <v>50</v>
      </c>
      <c r="F65" s="44">
        <f>I65+L65+O65+R65</f>
        <v>20</v>
      </c>
      <c r="G65" s="44">
        <f>J65+M65+P65+S65</f>
        <v>30</v>
      </c>
      <c r="H65" s="44">
        <f>+I65+J65</f>
        <v>12</v>
      </c>
      <c r="I65" s="44">
        <f>SUM(I66:I73)</f>
        <v>5</v>
      </c>
      <c r="J65" s="44">
        <f>SUM(J66:J73)</f>
        <v>7</v>
      </c>
      <c r="K65" s="44">
        <f>+L65+M65</f>
        <v>13</v>
      </c>
      <c r="L65" s="44">
        <f>SUM(L66:L73)</f>
        <v>5</v>
      </c>
      <c r="M65" s="44">
        <f>SUM(M66:M73)</f>
        <v>8</v>
      </c>
      <c r="N65" s="44">
        <f>+O65+P65</f>
        <v>14</v>
      </c>
      <c r="O65" s="44">
        <f>SUM(O66:O73)</f>
        <v>7</v>
      </c>
      <c r="P65" s="44">
        <f>SUM(P66:P73)</f>
        <v>7</v>
      </c>
      <c r="Q65" s="44">
        <f>+R65+S65</f>
        <v>11</v>
      </c>
      <c r="R65" s="44">
        <f>SUM(R66:R73)</f>
        <v>3</v>
      </c>
      <c r="S65" s="44">
        <f>SUM(S66:S73)</f>
        <v>8</v>
      </c>
    </row>
    <row r="66" spans="1:19" x14ac:dyDescent="0.3">
      <c r="A66" s="130"/>
      <c r="B66" s="128"/>
      <c r="C66" s="58">
        <v>36</v>
      </c>
      <c r="D66" s="33" t="s">
        <v>71</v>
      </c>
      <c r="E66" s="46">
        <f t="shared" ref="E66:E73" si="31">+F66+G66</f>
        <v>5</v>
      </c>
      <c r="F66" s="46">
        <f t="shared" ref="F66:G73" si="32">+I66+L66+O66+R66</f>
        <v>2</v>
      </c>
      <c r="G66" s="46">
        <f t="shared" si="32"/>
        <v>3</v>
      </c>
      <c r="H66" s="47">
        <f t="shared" ref="H66:H73" si="33">+I66+J66</f>
        <v>2</v>
      </c>
      <c r="I66" s="47">
        <v>1</v>
      </c>
      <c r="J66" s="47">
        <v>1</v>
      </c>
      <c r="K66" s="47">
        <f t="shared" ref="K66:K73" si="34">+L66+M66</f>
        <v>1</v>
      </c>
      <c r="L66" s="47">
        <v>0</v>
      </c>
      <c r="M66" s="47">
        <v>1</v>
      </c>
      <c r="N66" s="47">
        <f t="shared" ref="N66:N73" si="35">+O66+P66</f>
        <v>1</v>
      </c>
      <c r="O66" s="47">
        <v>1</v>
      </c>
      <c r="P66" s="47">
        <v>0</v>
      </c>
      <c r="Q66" s="47">
        <f t="shared" ref="Q66:Q73" si="36">+R66+S66</f>
        <v>1</v>
      </c>
      <c r="R66" s="47">
        <v>0</v>
      </c>
      <c r="S66" s="47">
        <v>1</v>
      </c>
    </row>
    <row r="67" spans="1:19" x14ac:dyDescent="0.3">
      <c r="A67" s="131"/>
      <c r="B67" s="128"/>
      <c r="C67" s="58">
        <v>37</v>
      </c>
      <c r="D67" s="33" t="s">
        <v>71</v>
      </c>
      <c r="E67" s="46">
        <f t="shared" si="31"/>
        <v>3</v>
      </c>
      <c r="F67" s="46">
        <f t="shared" si="32"/>
        <v>1</v>
      </c>
      <c r="G67" s="46">
        <f t="shared" si="32"/>
        <v>2</v>
      </c>
      <c r="H67" s="47">
        <f t="shared" si="33"/>
        <v>1</v>
      </c>
      <c r="I67" s="47">
        <v>0</v>
      </c>
      <c r="J67" s="47">
        <v>1</v>
      </c>
      <c r="K67" s="47">
        <f t="shared" si="34"/>
        <v>0</v>
      </c>
      <c r="L67" s="47">
        <v>0</v>
      </c>
      <c r="M67" s="47">
        <v>0</v>
      </c>
      <c r="N67" s="47">
        <f t="shared" si="35"/>
        <v>1</v>
      </c>
      <c r="O67" s="47">
        <v>1</v>
      </c>
      <c r="P67" s="47">
        <v>0</v>
      </c>
      <c r="Q67" s="47">
        <f t="shared" si="36"/>
        <v>1</v>
      </c>
      <c r="R67" s="47">
        <v>0</v>
      </c>
      <c r="S67" s="47">
        <v>1</v>
      </c>
    </row>
    <row r="68" spans="1:19" x14ac:dyDescent="0.3">
      <c r="A68" s="131"/>
      <c r="B68" s="128"/>
      <c r="C68" s="58">
        <v>38</v>
      </c>
      <c r="D68" s="33" t="s">
        <v>71</v>
      </c>
      <c r="E68" s="46">
        <f t="shared" si="31"/>
        <v>14</v>
      </c>
      <c r="F68" s="46">
        <f t="shared" si="32"/>
        <v>6</v>
      </c>
      <c r="G68" s="46">
        <f t="shared" si="32"/>
        <v>8</v>
      </c>
      <c r="H68" s="47">
        <f t="shared" si="33"/>
        <v>3</v>
      </c>
      <c r="I68" s="47">
        <v>1</v>
      </c>
      <c r="J68" s="47">
        <v>2</v>
      </c>
      <c r="K68" s="47">
        <f t="shared" si="34"/>
        <v>4</v>
      </c>
      <c r="L68" s="47">
        <v>2</v>
      </c>
      <c r="M68" s="47">
        <v>2</v>
      </c>
      <c r="N68" s="47">
        <f t="shared" si="35"/>
        <v>4</v>
      </c>
      <c r="O68" s="47">
        <v>2</v>
      </c>
      <c r="P68" s="47">
        <v>2</v>
      </c>
      <c r="Q68" s="47">
        <f t="shared" si="36"/>
        <v>3</v>
      </c>
      <c r="R68" s="47">
        <v>1</v>
      </c>
      <c r="S68" s="47">
        <v>2</v>
      </c>
    </row>
    <row r="69" spans="1:19" x14ac:dyDescent="0.3">
      <c r="A69" s="131"/>
      <c r="B69" s="128"/>
      <c r="C69" s="34">
        <v>39</v>
      </c>
      <c r="D69" s="33" t="s">
        <v>71</v>
      </c>
      <c r="E69" s="46">
        <f t="shared" si="31"/>
        <v>1</v>
      </c>
      <c r="F69" s="46">
        <f t="shared" si="32"/>
        <v>0</v>
      </c>
      <c r="G69" s="46">
        <f t="shared" si="32"/>
        <v>1</v>
      </c>
      <c r="H69" s="47">
        <f t="shared" si="33"/>
        <v>0</v>
      </c>
      <c r="I69" s="47">
        <v>0</v>
      </c>
      <c r="J69" s="47">
        <v>0</v>
      </c>
      <c r="K69" s="47">
        <f t="shared" si="34"/>
        <v>0</v>
      </c>
      <c r="L69" s="47">
        <v>0</v>
      </c>
      <c r="M69" s="47">
        <v>0</v>
      </c>
      <c r="N69" s="47">
        <f t="shared" si="35"/>
        <v>1</v>
      </c>
      <c r="O69" s="47">
        <v>0</v>
      </c>
      <c r="P69" s="47">
        <v>1</v>
      </c>
      <c r="Q69" s="47">
        <f t="shared" si="36"/>
        <v>0</v>
      </c>
      <c r="R69" s="47">
        <v>0</v>
      </c>
      <c r="S69" s="47">
        <v>0</v>
      </c>
    </row>
    <row r="70" spans="1:19" x14ac:dyDescent="0.3">
      <c r="A70" s="131"/>
      <c r="B70" s="128"/>
      <c r="C70" s="34">
        <v>40</v>
      </c>
      <c r="D70" s="33" t="s">
        <v>71</v>
      </c>
      <c r="E70" s="46">
        <f t="shared" si="31"/>
        <v>1</v>
      </c>
      <c r="F70" s="46">
        <f t="shared" si="32"/>
        <v>0</v>
      </c>
      <c r="G70" s="46">
        <f t="shared" si="32"/>
        <v>1</v>
      </c>
      <c r="H70" s="47">
        <f t="shared" si="33"/>
        <v>0</v>
      </c>
      <c r="I70" s="47">
        <v>0</v>
      </c>
      <c r="J70" s="47">
        <v>0</v>
      </c>
      <c r="K70" s="47">
        <f t="shared" si="34"/>
        <v>1</v>
      </c>
      <c r="L70" s="47">
        <v>0</v>
      </c>
      <c r="M70" s="47">
        <v>1</v>
      </c>
      <c r="N70" s="47">
        <f t="shared" si="35"/>
        <v>0</v>
      </c>
      <c r="O70" s="47">
        <v>0</v>
      </c>
      <c r="P70" s="47">
        <v>0</v>
      </c>
      <c r="Q70" s="47">
        <f t="shared" si="36"/>
        <v>0</v>
      </c>
      <c r="R70" s="46">
        <v>0</v>
      </c>
      <c r="S70" s="46">
        <v>0</v>
      </c>
    </row>
    <row r="71" spans="1:19" x14ac:dyDescent="0.3">
      <c r="A71" s="131"/>
      <c r="B71" s="128"/>
      <c r="C71" s="34">
        <v>42</v>
      </c>
      <c r="D71" s="33" t="s">
        <v>71</v>
      </c>
      <c r="E71" s="46">
        <f t="shared" si="31"/>
        <v>19</v>
      </c>
      <c r="F71" s="46">
        <f t="shared" si="32"/>
        <v>8</v>
      </c>
      <c r="G71" s="46">
        <f t="shared" si="32"/>
        <v>11</v>
      </c>
      <c r="H71" s="47">
        <f t="shared" si="33"/>
        <v>4</v>
      </c>
      <c r="I71" s="47">
        <v>2</v>
      </c>
      <c r="J71" s="47">
        <v>2</v>
      </c>
      <c r="K71" s="47">
        <f t="shared" si="34"/>
        <v>5</v>
      </c>
      <c r="L71" s="47">
        <v>2</v>
      </c>
      <c r="M71" s="47">
        <v>3</v>
      </c>
      <c r="N71" s="47">
        <f t="shared" si="35"/>
        <v>5</v>
      </c>
      <c r="O71" s="47">
        <v>2</v>
      </c>
      <c r="P71" s="47">
        <v>3</v>
      </c>
      <c r="Q71" s="47">
        <f t="shared" si="36"/>
        <v>5</v>
      </c>
      <c r="R71" s="47">
        <v>2</v>
      </c>
      <c r="S71" s="47">
        <v>3</v>
      </c>
    </row>
    <row r="72" spans="1:19" x14ac:dyDescent="0.3">
      <c r="A72" s="131"/>
      <c r="B72" s="128"/>
      <c r="C72" s="58">
        <v>51</v>
      </c>
      <c r="D72" s="33" t="s">
        <v>10</v>
      </c>
      <c r="E72" s="46">
        <f t="shared" si="31"/>
        <v>3</v>
      </c>
      <c r="F72" s="46">
        <f t="shared" si="32"/>
        <v>1</v>
      </c>
      <c r="G72" s="46">
        <f t="shared" si="32"/>
        <v>2</v>
      </c>
      <c r="H72" s="47">
        <f t="shared" si="33"/>
        <v>1</v>
      </c>
      <c r="I72" s="48">
        <v>0</v>
      </c>
      <c r="J72" s="48">
        <v>1</v>
      </c>
      <c r="K72" s="47">
        <f t="shared" si="34"/>
        <v>1</v>
      </c>
      <c r="L72" s="48">
        <v>1</v>
      </c>
      <c r="M72" s="48">
        <v>0</v>
      </c>
      <c r="N72" s="47">
        <f t="shared" si="35"/>
        <v>1</v>
      </c>
      <c r="O72" s="48">
        <v>0</v>
      </c>
      <c r="P72" s="48">
        <v>1</v>
      </c>
      <c r="Q72" s="47">
        <f t="shared" si="36"/>
        <v>0</v>
      </c>
      <c r="R72" s="48">
        <v>0</v>
      </c>
      <c r="S72" s="48">
        <v>0</v>
      </c>
    </row>
    <row r="73" spans="1:19" x14ac:dyDescent="0.3">
      <c r="A73" s="132"/>
      <c r="B73" s="128"/>
      <c r="C73" s="58">
        <v>52</v>
      </c>
      <c r="D73" s="33" t="s">
        <v>10</v>
      </c>
      <c r="E73" s="46">
        <f t="shared" si="31"/>
        <v>4</v>
      </c>
      <c r="F73" s="46">
        <f t="shared" si="32"/>
        <v>2</v>
      </c>
      <c r="G73" s="46">
        <f t="shared" si="32"/>
        <v>2</v>
      </c>
      <c r="H73" s="47">
        <f t="shared" si="33"/>
        <v>1</v>
      </c>
      <c r="I73" s="38">
        <v>1</v>
      </c>
      <c r="J73" s="38">
        <v>0</v>
      </c>
      <c r="K73" s="47">
        <f t="shared" si="34"/>
        <v>1</v>
      </c>
      <c r="L73" s="38">
        <v>0</v>
      </c>
      <c r="M73" s="38">
        <v>1</v>
      </c>
      <c r="N73" s="47">
        <f t="shared" si="35"/>
        <v>1</v>
      </c>
      <c r="O73" s="38">
        <v>1</v>
      </c>
      <c r="P73" s="38">
        <v>0</v>
      </c>
      <c r="Q73" s="47">
        <f t="shared" si="36"/>
        <v>1</v>
      </c>
      <c r="R73" s="38">
        <v>0</v>
      </c>
      <c r="S73" s="38">
        <v>1</v>
      </c>
    </row>
    <row r="74" spans="1:19" x14ac:dyDescent="0.3">
      <c r="A74" s="125" t="s">
        <v>85</v>
      </c>
      <c r="B74" s="126"/>
      <c r="C74" s="126"/>
      <c r="D74" s="127"/>
      <c r="E74" s="52">
        <f t="shared" ref="E74" si="37">+F74+G74</f>
        <v>3455</v>
      </c>
      <c r="F74" s="52">
        <f t="shared" ref="F74" si="38">+I74+L74+O74+R74</f>
        <v>1238</v>
      </c>
      <c r="G74" s="52">
        <f t="shared" ref="G74" si="39">+J74+M74+P74+S74</f>
        <v>2217</v>
      </c>
      <c r="H74" s="53">
        <f>+I74+J74</f>
        <v>976</v>
      </c>
      <c r="I74" s="53">
        <f>+I14+I47+I55+I58+I60+I65</f>
        <v>353</v>
      </c>
      <c r="J74" s="53">
        <f>+J14+J47+J55+J58+J60+J65</f>
        <v>623</v>
      </c>
      <c r="K74" s="53">
        <f>+L74+M74</f>
        <v>988</v>
      </c>
      <c r="L74" s="53">
        <f>+L14+L47+L55+L58+L60+L65</f>
        <v>349</v>
      </c>
      <c r="M74" s="53">
        <f>+M14+M47+M55+M58+M60+M65</f>
        <v>639</v>
      </c>
      <c r="N74" s="53">
        <f>+O74+P74</f>
        <v>984</v>
      </c>
      <c r="O74" s="53">
        <f>+O14+O47+O55+O58+O60+O65</f>
        <v>352</v>
      </c>
      <c r="P74" s="53">
        <f>+P14+P47+P55+P58+P60+P65</f>
        <v>632</v>
      </c>
      <c r="Q74" s="53">
        <f>+R74+S74</f>
        <v>507</v>
      </c>
      <c r="R74" s="53">
        <f>+R14+R47+R55+R58+R60+R65</f>
        <v>184</v>
      </c>
      <c r="S74" s="53">
        <f>+S14+S47+S55+S58+S60+S65</f>
        <v>323</v>
      </c>
    </row>
  </sheetData>
  <mergeCells count="32">
    <mergeCell ref="N10:P10"/>
    <mergeCell ref="N11:N12"/>
    <mergeCell ref="I11:J11"/>
    <mergeCell ref="Q10:S10"/>
    <mergeCell ref="Q11:Q12"/>
    <mergeCell ref="A5:S5"/>
    <mergeCell ref="L11:M11"/>
    <mergeCell ref="O11:P11"/>
    <mergeCell ref="A9:A12"/>
    <mergeCell ref="B9:B12"/>
    <mergeCell ref="C9:C12"/>
    <mergeCell ref="D9:D12"/>
    <mergeCell ref="E9:G10"/>
    <mergeCell ref="E11:E12"/>
    <mergeCell ref="F11:G11"/>
    <mergeCell ref="H9:S9"/>
    <mergeCell ref="H10:J10"/>
    <mergeCell ref="H11:H12"/>
    <mergeCell ref="K11:K12"/>
    <mergeCell ref="R11:S11"/>
    <mergeCell ref="K10:M10"/>
    <mergeCell ref="A74:D74"/>
    <mergeCell ref="B66:B73"/>
    <mergeCell ref="B56:B57"/>
    <mergeCell ref="A15:A46"/>
    <mergeCell ref="A48:A54"/>
    <mergeCell ref="A56:A57"/>
    <mergeCell ref="A61:A64"/>
    <mergeCell ref="B15:B46"/>
    <mergeCell ref="B48:B54"/>
    <mergeCell ref="B61:B64"/>
    <mergeCell ref="A66:A73"/>
  </mergeCells>
  <pageMargins left="0.70866141732283472" right="0.70866141732283472" top="0.74803149606299213" bottom="0.74803149606299213" header="0.31496062992125984" footer="0.31496062992125984"/>
  <pageSetup paperSize="9" scale="3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3"/>
  <sheetViews>
    <sheetView zoomScale="80" zoomScaleNormal="80" workbookViewId="0">
      <pane ySplit="7" topLeftCell="A17" activePane="bottomLeft" state="frozen"/>
      <selection pane="bottomLeft" activeCell="F32" sqref="F32"/>
    </sheetView>
  </sheetViews>
  <sheetFormatPr defaultRowHeight="18.75" x14ac:dyDescent="0.3"/>
  <cols>
    <col min="1" max="1" width="6.28515625" style="65" customWidth="1"/>
    <col min="2" max="2" width="15.5703125" style="65" customWidth="1"/>
    <col min="3" max="3" width="38.85546875" style="3" customWidth="1"/>
    <col min="4" max="4" width="15.5703125" style="65" customWidth="1"/>
    <col min="5" max="5" width="17.140625" style="65" customWidth="1"/>
    <col min="6" max="6" width="15.42578125" style="65" customWidth="1"/>
    <col min="7" max="7" width="9.140625" style="1"/>
    <col min="8" max="8" width="11.5703125" style="1" customWidth="1"/>
    <col min="9" max="16384" width="9.140625" style="1"/>
  </cols>
  <sheetData>
    <row r="1" spans="1:16" x14ac:dyDescent="0.3">
      <c r="C1" s="66"/>
      <c r="D1" s="67"/>
      <c r="E1" s="67"/>
      <c r="F1" s="67"/>
      <c r="G1" s="20"/>
      <c r="H1" s="20"/>
      <c r="I1" s="20"/>
      <c r="J1" s="20"/>
      <c r="K1" s="20"/>
    </row>
    <row r="2" spans="1:16" ht="44.25" customHeight="1" x14ac:dyDescent="0.3">
      <c r="A2" s="139" t="s">
        <v>27</v>
      </c>
      <c r="B2" s="139"/>
      <c r="C2" s="139"/>
      <c r="D2" s="139"/>
      <c r="E2" s="139"/>
      <c r="F2" s="139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x14ac:dyDescent="0.3">
      <c r="C3" s="69"/>
      <c r="D3" s="2"/>
      <c r="E3" s="2"/>
      <c r="F3" s="67"/>
      <c r="G3" s="20"/>
      <c r="H3" s="20"/>
      <c r="I3" s="20"/>
      <c r="J3" s="20"/>
      <c r="K3" s="20"/>
    </row>
    <row r="4" spans="1:16" x14ac:dyDescent="0.3">
      <c r="C4" s="69" t="s">
        <v>88</v>
      </c>
      <c r="D4" s="2"/>
      <c r="E4" s="2"/>
      <c r="F4" s="67"/>
      <c r="G4" s="20"/>
      <c r="H4" s="20"/>
      <c r="I4" s="20"/>
      <c r="J4" s="20"/>
      <c r="K4" s="20"/>
    </row>
    <row r="5" spans="1:16" x14ac:dyDescent="0.3">
      <c r="C5" s="66"/>
      <c r="D5" s="67"/>
      <c r="E5" s="67"/>
      <c r="F5" s="67"/>
      <c r="G5" s="20"/>
      <c r="H5" s="20"/>
      <c r="I5" s="20"/>
      <c r="J5" s="20"/>
      <c r="K5" s="20"/>
    </row>
    <row r="6" spans="1:16" ht="37.5" customHeight="1" x14ac:dyDescent="0.3">
      <c r="A6" s="122" t="s">
        <v>5</v>
      </c>
      <c r="B6" s="122" t="s">
        <v>11</v>
      </c>
      <c r="C6" s="122" t="s">
        <v>89</v>
      </c>
      <c r="D6" s="122" t="s">
        <v>8</v>
      </c>
      <c r="E6" s="121" t="s">
        <v>7</v>
      </c>
      <c r="F6" s="121"/>
      <c r="G6" s="20"/>
      <c r="H6" s="20"/>
      <c r="I6" s="20"/>
      <c r="J6" s="20"/>
      <c r="K6" s="20"/>
    </row>
    <row r="7" spans="1:16" ht="61.5" customHeight="1" x14ac:dyDescent="0.3">
      <c r="A7" s="122"/>
      <c r="B7" s="122"/>
      <c r="C7" s="122"/>
      <c r="D7" s="122"/>
      <c r="E7" s="54" t="s">
        <v>95</v>
      </c>
      <c r="F7" s="56" t="s">
        <v>90</v>
      </c>
      <c r="G7" s="20"/>
      <c r="H7" s="20"/>
      <c r="I7" s="20"/>
      <c r="J7" s="20"/>
      <c r="K7" s="20"/>
      <c r="L7" s="70"/>
    </row>
    <row r="8" spans="1:16" s="73" customFormat="1" x14ac:dyDescent="0.25">
      <c r="A8" s="10">
        <v>1</v>
      </c>
      <c r="B8" s="10">
        <v>2</v>
      </c>
      <c r="C8" s="15">
        <v>3</v>
      </c>
      <c r="D8" s="12">
        <v>4</v>
      </c>
      <c r="E8" s="12">
        <v>5</v>
      </c>
      <c r="F8" s="56">
        <v>6</v>
      </c>
      <c r="G8" s="71"/>
      <c r="H8" s="71"/>
      <c r="I8" s="72"/>
      <c r="J8" s="71"/>
      <c r="K8" s="71"/>
      <c r="L8" s="71"/>
    </row>
    <row r="9" spans="1:16" ht="21.75" customHeight="1" x14ac:dyDescent="0.3">
      <c r="A9" s="61">
        <v>1</v>
      </c>
      <c r="B9" s="61">
        <v>1</v>
      </c>
      <c r="C9" s="74" t="s">
        <v>32</v>
      </c>
      <c r="D9" s="96">
        <f>E9+F9</f>
        <v>19392</v>
      </c>
      <c r="E9" s="97">
        <f>+Стационар!E14</f>
        <v>17082</v>
      </c>
      <c r="F9" s="97">
        <f>+ВМП!E14</f>
        <v>2310</v>
      </c>
      <c r="G9" s="75"/>
      <c r="H9" s="76"/>
      <c r="I9" s="76"/>
    </row>
    <row r="10" spans="1:16" ht="21.75" customHeight="1" x14ac:dyDescent="0.3">
      <c r="A10" s="61">
        <f>+A9+1</f>
        <v>2</v>
      </c>
      <c r="B10" s="61">
        <v>2</v>
      </c>
      <c r="C10" s="74" t="s">
        <v>33</v>
      </c>
      <c r="D10" s="96">
        <f t="shared" ref="D10:D33" si="0">E10+F10</f>
        <v>7642</v>
      </c>
      <c r="E10" s="97">
        <f>+Стационар!E36</f>
        <v>7442</v>
      </c>
      <c r="F10" s="97">
        <f>+ВМП!E47</f>
        <v>200</v>
      </c>
      <c r="G10" s="75"/>
      <c r="H10" s="75"/>
      <c r="I10" s="76"/>
    </row>
    <row r="11" spans="1:16" ht="21.75" customHeight="1" x14ac:dyDescent="0.3">
      <c r="A11" s="61">
        <f t="shared" ref="A11:A32" si="1">+A10+1</f>
        <v>3</v>
      </c>
      <c r="B11" s="62">
        <v>11</v>
      </c>
      <c r="C11" s="74" t="s">
        <v>34</v>
      </c>
      <c r="D11" s="96">
        <f t="shared" si="0"/>
        <v>17482</v>
      </c>
      <c r="E11" s="97">
        <f>+Стационар!E51</f>
        <v>17432</v>
      </c>
      <c r="F11" s="97">
        <f>+ВМП!E55</f>
        <v>50</v>
      </c>
      <c r="G11" s="75"/>
      <c r="H11" s="75"/>
      <c r="I11" s="75"/>
    </row>
    <row r="12" spans="1:16" ht="21.75" customHeight="1" x14ac:dyDescent="0.3">
      <c r="A12" s="61">
        <f t="shared" si="1"/>
        <v>4</v>
      </c>
      <c r="B12" s="61">
        <v>17</v>
      </c>
      <c r="C12" s="74" t="s">
        <v>35</v>
      </c>
      <c r="D12" s="96">
        <f t="shared" si="0"/>
        <v>9420</v>
      </c>
      <c r="E12" s="97">
        <f>+Стационар!E63</f>
        <v>9370</v>
      </c>
      <c r="F12" s="97">
        <f>+ВМП!E58</f>
        <v>50</v>
      </c>
      <c r="G12" s="75"/>
      <c r="H12" s="75"/>
      <c r="I12" s="75"/>
    </row>
    <row r="13" spans="1:16" s="3" customFormat="1" ht="21.75" customHeight="1" x14ac:dyDescent="0.3">
      <c r="A13" s="61">
        <f t="shared" si="1"/>
        <v>5</v>
      </c>
      <c r="B13" s="62">
        <v>21</v>
      </c>
      <c r="C13" s="74" t="s">
        <v>36</v>
      </c>
      <c r="D13" s="96">
        <f t="shared" si="0"/>
        <v>1862</v>
      </c>
      <c r="E13" s="97">
        <f>+Стационар!E67</f>
        <v>1862</v>
      </c>
      <c r="F13" s="97">
        <v>0</v>
      </c>
      <c r="G13" s="78"/>
      <c r="H13" s="78"/>
      <c r="I13" s="78"/>
    </row>
    <row r="14" spans="1:16" s="3" customFormat="1" ht="21.75" customHeight="1" x14ac:dyDescent="0.3">
      <c r="A14" s="61">
        <f t="shared" si="1"/>
        <v>6</v>
      </c>
      <c r="B14" s="62">
        <v>23</v>
      </c>
      <c r="C14" s="74" t="s">
        <v>37</v>
      </c>
      <c r="D14" s="96">
        <f t="shared" si="0"/>
        <v>824</v>
      </c>
      <c r="E14" s="97">
        <f>+Стационар!E75</f>
        <v>824</v>
      </c>
      <c r="F14" s="97">
        <v>0</v>
      </c>
      <c r="G14" s="78"/>
      <c r="H14" s="78"/>
      <c r="I14" s="78"/>
    </row>
    <row r="15" spans="1:16" s="3" customFormat="1" ht="21.75" customHeight="1" x14ac:dyDescent="0.3">
      <c r="A15" s="61">
        <f t="shared" si="1"/>
        <v>7</v>
      </c>
      <c r="B15" s="62">
        <v>24</v>
      </c>
      <c r="C15" s="74" t="s">
        <v>38</v>
      </c>
      <c r="D15" s="96">
        <f t="shared" si="0"/>
        <v>491</v>
      </c>
      <c r="E15" s="97">
        <f>+Стационар!E78</f>
        <v>491</v>
      </c>
      <c r="F15" s="97">
        <v>0</v>
      </c>
      <c r="G15" s="78"/>
      <c r="H15" s="78"/>
      <c r="I15" s="78"/>
    </row>
    <row r="16" spans="1:16" ht="21.75" customHeight="1" x14ac:dyDescent="0.3">
      <c r="A16" s="61">
        <f t="shared" si="1"/>
        <v>8</v>
      </c>
      <c r="B16" s="62">
        <v>25</v>
      </c>
      <c r="C16" s="74" t="s">
        <v>39</v>
      </c>
      <c r="D16" s="96">
        <f t="shared" si="0"/>
        <v>600</v>
      </c>
      <c r="E16" s="97">
        <f>+Стационар!E82</f>
        <v>600</v>
      </c>
      <c r="F16" s="97">
        <v>0</v>
      </c>
      <c r="G16" s="75"/>
      <c r="H16" s="75"/>
      <c r="I16" s="76"/>
    </row>
    <row r="17" spans="1:9" s="3" customFormat="1" ht="21.75" customHeight="1" x14ac:dyDescent="0.3">
      <c r="A17" s="61">
        <f t="shared" si="1"/>
        <v>9</v>
      </c>
      <c r="B17" s="62">
        <v>26</v>
      </c>
      <c r="C17" s="74" t="s">
        <v>40</v>
      </c>
      <c r="D17" s="96">
        <f t="shared" si="0"/>
        <v>1088</v>
      </c>
      <c r="E17" s="97">
        <f>+Стационар!E85</f>
        <v>1088</v>
      </c>
      <c r="F17" s="97">
        <v>0</v>
      </c>
      <c r="G17" s="78"/>
      <c r="H17" s="78"/>
      <c r="I17" s="78"/>
    </row>
    <row r="18" spans="1:9" ht="21.75" customHeight="1" x14ac:dyDescent="0.3">
      <c r="A18" s="61">
        <f t="shared" si="1"/>
        <v>10</v>
      </c>
      <c r="B18" s="62">
        <v>32</v>
      </c>
      <c r="C18" s="74" t="s">
        <v>41</v>
      </c>
      <c r="D18" s="96">
        <f t="shared" si="0"/>
        <v>1900</v>
      </c>
      <c r="E18" s="97">
        <f>+Стационар!E89</f>
        <v>1900</v>
      </c>
      <c r="F18" s="97">
        <v>0</v>
      </c>
      <c r="G18" s="75"/>
      <c r="H18" s="75"/>
      <c r="I18" s="75"/>
    </row>
    <row r="19" spans="1:9" s="3" customFormat="1" ht="21.75" customHeight="1" x14ac:dyDescent="0.3">
      <c r="A19" s="61">
        <f t="shared" si="1"/>
        <v>11</v>
      </c>
      <c r="B19" s="62">
        <v>34</v>
      </c>
      <c r="C19" s="74" t="s">
        <v>42</v>
      </c>
      <c r="D19" s="96">
        <f t="shared" si="0"/>
        <v>2112</v>
      </c>
      <c r="E19" s="97">
        <f>+Стационар!E91</f>
        <v>2112</v>
      </c>
      <c r="F19" s="97">
        <v>0</v>
      </c>
      <c r="G19" s="78"/>
      <c r="H19" s="78"/>
      <c r="I19" s="78"/>
    </row>
    <row r="20" spans="1:9" s="3" customFormat="1" ht="21.75" customHeight="1" x14ac:dyDescent="0.3">
      <c r="A20" s="61">
        <f t="shared" si="1"/>
        <v>12</v>
      </c>
      <c r="B20" s="62">
        <v>37</v>
      </c>
      <c r="C20" s="74" t="s">
        <v>43</v>
      </c>
      <c r="D20" s="96">
        <f t="shared" si="0"/>
        <v>1000</v>
      </c>
      <c r="E20" s="97">
        <f>+Стационар!E98</f>
        <v>1000</v>
      </c>
      <c r="F20" s="97">
        <v>0</v>
      </c>
      <c r="G20" s="78"/>
      <c r="H20" s="78"/>
      <c r="I20" s="78"/>
    </row>
    <row r="21" spans="1:9" s="3" customFormat="1" x14ac:dyDescent="0.3">
      <c r="A21" s="61">
        <f t="shared" si="1"/>
        <v>13</v>
      </c>
      <c r="B21" s="62">
        <v>40</v>
      </c>
      <c r="C21" s="80" t="s">
        <v>44</v>
      </c>
      <c r="D21" s="96">
        <f t="shared" si="0"/>
        <v>1122</v>
      </c>
      <c r="E21" s="97">
        <f>+Стационар!E103</f>
        <v>1122</v>
      </c>
      <c r="F21" s="97">
        <v>0</v>
      </c>
      <c r="G21" s="78"/>
      <c r="H21" s="78"/>
      <c r="I21" s="78"/>
    </row>
    <row r="22" spans="1:9" s="3" customFormat="1" x14ac:dyDescent="0.3">
      <c r="A22" s="61">
        <f t="shared" si="1"/>
        <v>14</v>
      </c>
      <c r="B22" s="62">
        <v>42</v>
      </c>
      <c r="C22" s="80" t="s">
        <v>45</v>
      </c>
      <c r="D22" s="96">
        <f t="shared" si="0"/>
        <v>874</v>
      </c>
      <c r="E22" s="97">
        <f>+Стационар!E110</f>
        <v>874</v>
      </c>
      <c r="F22" s="97">
        <v>0</v>
      </c>
      <c r="G22" s="78"/>
      <c r="H22" s="78"/>
      <c r="I22" s="78"/>
    </row>
    <row r="23" spans="1:9" s="3" customFormat="1" x14ac:dyDescent="0.3">
      <c r="A23" s="61">
        <f t="shared" si="1"/>
        <v>15</v>
      </c>
      <c r="B23" s="61">
        <v>50</v>
      </c>
      <c r="C23" s="74" t="s">
        <v>46</v>
      </c>
      <c r="D23" s="96">
        <f t="shared" si="0"/>
        <v>5795</v>
      </c>
      <c r="E23" s="97">
        <f>+Стационар!E117</f>
        <v>5000</v>
      </c>
      <c r="F23" s="97">
        <f>+ВМП!E60</f>
        <v>795</v>
      </c>
      <c r="G23" s="78"/>
      <c r="H23" s="78"/>
      <c r="I23" s="78"/>
    </row>
    <row r="24" spans="1:9" s="3" customFormat="1" x14ac:dyDescent="0.3">
      <c r="A24" s="61">
        <f t="shared" si="1"/>
        <v>16</v>
      </c>
      <c r="B24" s="61">
        <v>52</v>
      </c>
      <c r="C24" s="74" t="s">
        <v>97</v>
      </c>
      <c r="D24" s="96">
        <f t="shared" si="0"/>
        <v>1389</v>
      </c>
      <c r="E24" s="97">
        <f>+Стационар!E120</f>
        <v>1389</v>
      </c>
      <c r="F24" s="97">
        <v>0</v>
      </c>
      <c r="G24" s="78"/>
      <c r="H24" s="78"/>
      <c r="I24" s="78"/>
    </row>
    <row r="25" spans="1:9" s="3" customFormat="1" x14ac:dyDescent="0.3">
      <c r="A25" s="61">
        <f t="shared" si="1"/>
        <v>17</v>
      </c>
      <c r="B25" s="62">
        <v>54</v>
      </c>
      <c r="C25" s="74" t="s">
        <v>48</v>
      </c>
      <c r="D25" s="96">
        <f t="shared" si="0"/>
        <v>3188</v>
      </c>
      <c r="E25" s="97">
        <f>+Стационар!E123</f>
        <v>3188</v>
      </c>
      <c r="F25" s="97">
        <v>0</v>
      </c>
      <c r="G25" s="78"/>
      <c r="H25" s="78"/>
      <c r="I25" s="78"/>
    </row>
    <row r="26" spans="1:9" s="3" customFormat="1" x14ac:dyDescent="0.3">
      <c r="A26" s="61">
        <f t="shared" si="1"/>
        <v>18</v>
      </c>
      <c r="B26" s="62">
        <v>55</v>
      </c>
      <c r="C26" s="74" t="s">
        <v>49</v>
      </c>
      <c r="D26" s="96">
        <f t="shared" si="0"/>
        <v>265</v>
      </c>
      <c r="E26" s="97">
        <f>+Стационар!E125</f>
        <v>265</v>
      </c>
      <c r="F26" s="97">
        <v>0</v>
      </c>
      <c r="G26" s="78"/>
      <c r="H26" s="78"/>
      <c r="I26" s="78"/>
    </row>
    <row r="27" spans="1:9" s="3" customFormat="1" ht="34.5" customHeight="1" x14ac:dyDescent="0.3">
      <c r="A27" s="61">
        <f t="shared" si="1"/>
        <v>19</v>
      </c>
      <c r="B27" s="62">
        <v>171</v>
      </c>
      <c r="C27" s="77" t="s">
        <v>91</v>
      </c>
      <c r="D27" s="96">
        <f t="shared" si="0"/>
        <v>486</v>
      </c>
      <c r="E27" s="97">
        <f>+Стационар!E127</f>
        <v>436</v>
      </c>
      <c r="F27" s="97">
        <f>+ВМП!E65</f>
        <v>50</v>
      </c>
      <c r="G27" s="78"/>
      <c r="H27" s="78"/>
      <c r="I27" s="78"/>
    </row>
    <row r="28" spans="1:9" s="3" customFormat="1" x14ac:dyDescent="0.3">
      <c r="A28" s="61">
        <f t="shared" si="1"/>
        <v>20</v>
      </c>
      <c r="B28" s="62">
        <v>188</v>
      </c>
      <c r="C28" s="79" t="s">
        <v>51</v>
      </c>
      <c r="D28" s="96">
        <f t="shared" si="0"/>
        <v>7846</v>
      </c>
      <c r="E28" s="97">
        <f>+Стационар!E142</f>
        <v>7846</v>
      </c>
      <c r="F28" s="97">
        <v>0</v>
      </c>
      <c r="G28" s="78"/>
      <c r="H28" s="78"/>
      <c r="I28" s="78"/>
    </row>
    <row r="29" spans="1:9" s="3" customFormat="1" x14ac:dyDescent="0.3">
      <c r="A29" s="61">
        <f t="shared" si="1"/>
        <v>21</v>
      </c>
      <c r="B29" s="62">
        <v>198</v>
      </c>
      <c r="C29" s="79" t="s">
        <v>52</v>
      </c>
      <c r="D29" s="96">
        <f t="shared" si="0"/>
        <v>1320</v>
      </c>
      <c r="E29" s="97">
        <f>+Стационар!E153</f>
        <v>1320</v>
      </c>
      <c r="F29" s="97"/>
      <c r="G29" s="78"/>
      <c r="H29" s="78"/>
      <c r="I29" s="78"/>
    </row>
    <row r="30" spans="1:9" s="3" customFormat="1" x14ac:dyDescent="0.3">
      <c r="A30" s="61">
        <f t="shared" si="1"/>
        <v>22</v>
      </c>
      <c r="B30" s="61">
        <v>225</v>
      </c>
      <c r="C30" s="77" t="s">
        <v>96</v>
      </c>
      <c r="D30" s="96">
        <f t="shared" si="0"/>
        <v>1068</v>
      </c>
      <c r="E30" s="97">
        <f>+Стационар!E155</f>
        <v>1068</v>
      </c>
      <c r="F30" s="97">
        <v>0</v>
      </c>
      <c r="G30" s="78"/>
      <c r="H30" s="78"/>
      <c r="I30" s="78"/>
    </row>
    <row r="31" spans="1:9" s="3" customFormat="1" x14ac:dyDescent="0.3">
      <c r="A31" s="61">
        <f t="shared" si="1"/>
        <v>23</v>
      </c>
      <c r="B31" s="62">
        <v>227</v>
      </c>
      <c r="C31" s="74" t="s">
        <v>54</v>
      </c>
      <c r="D31" s="96">
        <f t="shared" si="0"/>
        <v>9946</v>
      </c>
      <c r="E31" s="97">
        <f>+Стационар!E160</f>
        <v>9946</v>
      </c>
      <c r="F31" s="97">
        <v>0</v>
      </c>
      <c r="G31" s="78"/>
      <c r="H31" s="78"/>
      <c r="I31" s="78"/>
    </row>
    <row r="32" spans="1:9" s="3" customFormat="1" x14ac:dyDescent="0.3">
      <c r="A32" s="61">
        <f t="shared" si="1"/>
        <v>24</v>
      </c>
      <c r="B32" s="62">
        <v>228</v>
      </c>
      <c r="C32" s="79" t="s">
        <v>55</v>
      </c>
      <c r="D32" s="96">
        <f t="shared" si="0"/>
        <v>323</v>
      </c>
      <c r="E32" s="97">
        <f>+Стационар!E172</f>
        <v>323</v>
      </c>
      <c r="F32" s="97">
        <v>0</v>
      </c>
      <c r="G32" s="78"/>
      <c r="H32" s="78"/>
      <c r="I32" s="78"/>
    </row>
    <row r="33" spans="1:9" ht="56.25" x14ac:dyDescent="0.3">
      <c r="A33" s="61"/>
      <c r="B33" s="1"/>
      <c r="C33" s="77" t="s">
        <v>92</v>
      </c>
      <c r="D33" s="96">
        <f t="shared" si="0"/>
        <v>2165</v>
      </c>
      <c r="E33" s="98">
        <v>2165</v>
      </c>
      <c r="F33" s="97">
        <v>0</v>
      </c>
      <c r="G33" s="75"/>
      <c r="H33" s="75"/>
      <c r="I33" s="75"/>
    </row>
    <row r="34" spans="1:9" s="2" customFormat="1" ht="18.75" customHeight="1" x14ac:dyDescent="0.25">
      <c r="A34" s="136" t="s">
        <v>93</v>
      </c>
      <c r="B34" s="137"/>
      <c r="C34" s="138"/>
      <c r="D34" s="99">
        <f>E34+F34</f>
        <v>99600</v>
      </c>
      <c r="E34" s="100">
        <f>SUM(E9:E33)</f>
        <v>96145</v>
      </c>
      <c r="F34" s="100">
        <f>SUM(F9:F33)</f>
        <v>3455</v>
      </c>
      <c r="G34" s="81"/>
      <c r="H34" s="81"/>
      <c r="I34" s="81"/>
    </row>
    <row r="35" spans="1:9" s="2" customFormat="1" ht="18.75" customHeight="1" x14ac:dyDescent="0.25">
      <c r="A35" s="93"/>
      <c r="B35" s="93"/>
      <c r="C35" s="93"/>
      <c r="D35" s="94"/>
      <c r="E35" s="95"/>
      <c r="F35" s="95"/>
      <c r="G35" s="81"/>
      <c r="H35" s="81"/>
      <c r="I35" s="81"/>
    </row>
    <row r="36" spans="1:9" x14ac:dyDescent="0.3">
      <c r="A36" s="82"/>
      <c r="B36" s="82"/>
      <c r="C36" s="83"/>
      <c r="D36" s="82"/>
      <c r="E36" s="84"/>
      <c r="F36" s="82"/>
      <c r="G36" s="75"/>
      <c r="H36" s="75"/>
    </row>
    <row r="37" spans="1:9" x14ac:dyDescent="0.3">
      <c r="A37" s="82"/>
      <c r="B37" s="82"/>
      <c r="C37" s="83" t="s">
        <v>94</v>
      </c>
      <c r="D37" s="82">
        <v>99600</v>
      </c>
      <c r="E37" s="84">
        <f>+D37-D34</f>
        <v>0</v>
      </c>
      <c r="F37" s="82"/>
      <c r="G37" s="75"/>
      <c r="H37" s="75"/>
    </row>
    <row r="38" spans="1:9" x14ac:dyDescent="0.3">
      <c r="A38" s="82"/>
      <c r="B38" s="82"/>
      <c r="C38" s="83"/>
      <c r="D38" s="82"/>
      <c r="E38" s="82"/>
      <c r="F38" s="82"/>
      <c r="G38" s="75"/>
      <c r="H38" s="75"/>
    </row>
    <row r="39" spans="1:9" x14ac:dyDescent="0.3">
      <c r="A39" s="82"/>
      <c r="B39" s="82"/>
      <c r="C39" s="83"/>
      <c r="D39" s="82"/>
      <c r="E39" s="82"/>
      <c r="F39" s="82"/>
      <c r="G39" s="75"/>
      <c r="H39" s="75"/>
    </row>
    <row r="40" spans="1:9" x14ac:dyDescent="0.3">
      <c r="A40" s="82"/>
      <c r="B40" s="82"/>
      <c r="C40" s="83"/>
      <c r="D40" s="82"/>
      <c r="E40" s="82"/>
      <c r="F40" s="82"/>
      <c r="G40" s="75"/>
      <c r="H40" s="75"/>
    </row>
    <row r="41" spans="1:9" x14ac:dyDescent="0.3">
      <c r="A41" s="82"/>
      <c r="B41" s="82"/>
      <c r="C41" s="83"/>
      <c r="D41" s="82"/>
      <c r="E41" s="82"/>
      <c r="F41" s="82"/>
      <c r="G41" s="75"/>
      <c r="H41" s="75"/>
    </row>
    <row r="42" spans="1:9" x14ac:dyDescent="0.3">
      <c r="A42" s="82"/>
      <c r="B42" s="82"/>
      <c r="C42" s="83"/>
      <c r="D42" s="82"/>
      <c r="E42" s="82"/>
      <c r="F42" s="82"/>
      <c r="G42" s="75"/>
      <c r="H42" s="75"/>
    </row>
    <row r="43" spans="1:9" x14ac:dyDescent="0.3">
      <c r="A43" s="82"/>
      <c r="B43" s="82"/>
      <c r="C43" s="83"/>
      <c r="D43" s="82"/>
      <c r="E43" s="82"/>
      <c r="F43" s="82"/>
      <c r="G43" s="75"/>
      <c r="H43" s="75"/>
    </row>
    <row r="44" spans="1:9" x14ac:dyDescent="0.3">
      <c r="A44" s="82"/>
      <c r="B44" s="82"/>
      <c r="C44" s="83"/>
      <c r="D44" s="82"/>
      <c r="E44" s="82"/>
      <c r="F44" s="82"/>
      <c r="G44" s="75"/>
      <c r="H44" s="75"/>
    </row>
    <row r="45" spans="1:9" x14ac:dyDescent="0.3">
      <c r="A45" s="82"/>
      <c r="B45" s="82"/>
      <c r="C45" s="83"/>
      <c r="D45" s="82"/>
      <c r="E45" s="82"/>
      <c r="F45" s="82"/>
      <c r="G45" s="75"/>
      <c r="H45" s="75"/>
    </row>
    <row r="46" spans="1:9" x14ac:dyDescent="0.3">
      <c r="A46" s="82"/>
      <c r="B46" s="82"/>
      <c r="C46" s="83"/>
      <c r="D46" s="82"/>
      <c r="E46" s="82"/>
      <c r="F46" s="82"/>
      <c r="G46" s="75"/>
      <c r="H46" s="75"/>
    </row>
    <row r="47" spans="1:9" x14ac:dyDescent="0.3">
      <c r="A47" s="82"/>
      <c r="B47" s="82"/>
      <c r="C47" s="83"/>
      <c r="D47" s="82"/>
      <c r="E47" s="82"/>
      <c r="F47" s="82"/>
      <c r="G47" s="75"/>
      <c r="H47" s="75"/>
    </row>
    <row r="48" spans="1:9" x14ac:dyDescent="0.3">
      <c r="A48" s="82"/>
      <c r="B48" s="82"/>
      <c r="C48" s="83"/>
      <c r="D48" s="82"/>
      <c r="E48" s="82"/>
      <c r="F48" s="82"/>
      <c r="G48" s="75"/>
      <c r="H48" s="75"/>
    </row>
    <row r="49" spans="1:8" x14ac:dyDescent="0.3">
      <c r="A49" s="82"/>
      <c r="B49" s="82"/>
      <c r="C49" s="83"/>
      <c r="D49" s="82"/>
      <c r="E49" s="82"/>
      <c r="F49" s="82"/>
      <c r="G49" s="75"/>
      <c r="H49" s="75"/>
    </row>
    <row r="50" spans="1:8" x14ac:dyDescent="0.3">
      <c r="A50" s="82"/>
      <c r="B50" s="82"/>
      <c r="C50" s="83"/>
      <c r="D50" s="82"/>
      <c r="E50" s="82"/>
      <c r="F50" s="82"/>
      <c r="G50" s="75"/>
      <c r="H50" s="75"/>
    </row>
    <row r="51" spans="1:8" x14ac:dyDescent="0.3">
      <c r="A51" s="82"/>
      <c r="B51" s="82"/>
      <c r="C51" s="83"/>
      <c r="D51" s="82"/>
      <c r="E51" s="82"/>
      <c r="F51" s="82"/>
      <c r="G51" s="75"/>
      <c r="H51" s="75"/>
    </row>
    <row r="52" spans="1:8" x14ac:dyDescent="0.3">
      <c r="A52" s="82"/>
      <c r="B52" s="82"/>
      <c r="C52" s="83"/>
      <c r="D52" s="82"/>
      <c r="E52" s="82"/>
      <c r="F52" s="82"/>
      <c r="G52" s="75"/>
      <c r="H52" s="75"/>
    </row>
    <row r="53" spans="1:8" x14ac:dyDescent="0.3">
      <c r="A53" s="82"/>
      <c r="B53" s="82"/>
      <c r="C53" s="83"/>
      <c r="D53" s="82"/>
      <c r="E53" s="82"/>
      <c r="F53" s="82"/>
      <c r="G53" s="75"/>
      <c r="H53" s="75"/>
    </row>
    <row r="54" spans="1:8" x14ac:dyDescent="0.3">
      <c r="A54" s="82"/>
      <c r="B54" s="82"/>
      <c r="C54" s="83"/>
      <c r="D54" s="82"/>
      <c r="E54" s="82"/>
      <c r="F54" s="82"/>
      <c r="G54" s="75"/>
      <c r="H54" s="75"/>
    </row>
    <row r="55" spans="1:8" x14ac:dyDescent="0.3">
      <c r="A55" s="82"/>
      <c r="B55" s="82"/>
      <c r="C55" s="83"/>
      <c r="D55" s="82"/>
      <c r="E55" s="82"/>
      <c r="F55" s="82"/>
      <c r="G55" s="75"/>
      <c r="H55" s="75"/>
    </row>
    <row r="56" spans="1:8" x14ac:dyDescent="0.3">
      <c r="A56" s="82"/>
      <c r="B56" s="82"/>
      <c r="C56" s="83"/>
      <c r="D56" s="82"/>
      <c r="E56" s="82"/>
      <c r="F56" s="82"/>
      <c r="G56" s="75"/>
      <c r="H56" s="75"/>
    </row>
    <row r="57" spans="1:8" x14ac:dyDescent="0.3">
      <c r="A57" s="82"/>
      <c r="B57" s="82"/>
      <c r="C57" s="83"/>
      <c r="D57" s="82"/>
      <c r="E57" s="82"/>
      <c r="F57" s="82"/>
      <c r="G57" s="75"/>
      <c r="H57" s="75"/>
    </row>
    <row r="58" spans="1:8" x14ac:dyDescent="0.3">
      <c r="A58" s="82"/>
      <c r="B58" s="82"/>
      <c r="C58" s="83"/>
      <c r="D58" s="82"/>
      <c r="E58" s="82"/>
      <c r="F58" s="82"/>
      <c r="G58" s="75"/>
      <c r="H58" s="75"/>
    </row>
    <row r="59" spans="1:8" x14ac:dyDescent="0.3">
      <c r="A59" s="82"/>
      <c r="B59" s="82"/>
      <c r="C59" s="83"/>
      <c r="D59" s="82"/>
      <c r="E59" s="82"/>
      <c r="F59" s="82"/>
      <c r="G59" s="75"/>
      <c r="H59" s="75"/>
    </row>
    <row r="60" spans="1:8" x14ac:dyDescent="0.3">
      <c r="A60" s="82"/>
      <c r="B60" s="82"/>
      <c r="C60" s="83"/>
      <c r="D60" s="82"/>
      <c r="E60" s="82"/>
      <c r="F60" s="82"/>
      <c r="G60" s="75"/>
      <c r="H60" s="75"/>
    </row>
    <row r="61" spans="1:8" x14ac:dyDescent="0.3">
      <c r="A61" s="82"/>
      <c r="B61" s="82"/>
      <c r="C61" s="83"/>
      <c r="D61" s="82"/>
      <c r="E61" s="82"/>
      <c r="F61" s="82"/>
      <c r="G61" s="75"/>
      <c r="H61" s="75"/>
    </row>
    <row r="62" spans="1:8" x14ac:dyDescent="0.3">
      <c r="A62" s="82"/>
      <c r="B62" s="82"/>
      <c r="C62" s="83"/>
      <c r="D62" s="82"/>
      <c r="E62" s="82"/>
      <c r="F62" s="82"/>
      <c r="G62" s="75"/>
      <c r="H62" s="75"/>
    </row>
    <row r="63" spans="1:8" x14ac:dyDescent="0.3">
      <c r="A63" s="82"/>
      <c r="B63" s="82"/>
      <c r="C63" s="83"/>
      <c r="D63" s="82"/>
      <c r="E63" s="82"/>
      <c r="F63" s="82"/>
      <c r="G63" s="75"/>
      <c r="H63" s="75"/>
    </row>
    <row r="64" spans="1:8" x14ac:dyDescent="0.3">
      <c r="A64" s="82"/>
      <c r="B64" s="82"/>
      <c r="C64" s="83"/>
      <c r="D64" s="82"/>
      <c r="E64" s="82"/>
      <c r="F64" s="82"/>
      <c r="G64" s="75"/>
      <c r="H64" s="75"/>
    </row>
    <row r="65" spans="1:8" x14ac:dyDescent="0.3">
      <c r="A65" s="82"/>
      <c r="B65" s="82"/>
      <c r="C65" s="83"/>
      <c r="D65" s="82"/>
      <c r="E65" s="82"/>
      <c r="F65" s="82"/>
      <c r="G65" s="75"/>
      <c r="H65" s="75"/>
    </row>
    <row r="66" spans="1:8" x14ac:dyDescent="0.3">
      <c r="A66" s="82"/>
      <c r="B66" s="82"/>
      <c r="C66" s="83"/>
      <c r="D66" s="82"/>
      <c r="E66" s="82"/>
      <c r="F66" s="82"/>
      <c r="G66" s="75"/>
      <c r="H66" s="75"/>
    </row>
    <row r="67" spans="1:8" x14ac:dyDescent="0.3">
      <c r="A67" s="82"/>
      <c r="B67" s="82"/>
      <c r="C67" s="83"/>
      <c r="D67" s="82"/>
      <c r="E67" s="82"/>
      <c r="F67" s="82"/>
      <c r="G67" s="75"/>
      <c r="H67" s="75"/>
    </row>
    <row r="68" spans="1:8" x14ac:dyDescent="0.3">
      <c r="A68" s="82"/>
      <c r="B68" s="82"/>
      <c r="C68" s="83"/>
      <c r="D68" s="82"/>
      <c r="E68" s="82"/>
      <c r="F68" s="82"/>
      <c r="G68" s="75"/>
      <c r="H68" s="75"/>
    </row>
    <row r="69" spans="1:8" x14ac:dyDescent="0.3">
      <c r="A69" s="82"/>
      <c r="B69" s="82"/>
      <c r="C69" s="83"/>
      <c r="D69" s="82"/>
      <c r="E69" s="82"/>
      <c r="F69" s="82"/>
      <c r="G69" s="75"/>
      <c r="H69" s="75"/>
    </row>
    <row r="70" spans="1:8" x14ac:dyDescent="0.3">
      <c r="A70" s="82"/>
      <c r="B70" s="82"/>
      <c r="C70" s="83"/>
      <c r="D70" s="82"/>
      <c r="E70" s="82"/>
      <c r="F70" s="82"/>
      <c r="G70" s="75"/>
      <c r="H70" s="75"/>
    </row>
    <row r="71" spans="1:8" x14ac:dyDescent="0.3">
      <c r="A71" s="82"/>
      <c r="B71" s="82"/>
      <c r="C71" s="83"/>
      <c r="D71" s="82"/>
      <c r="E71" s="82"/>
      <c r="F71" s="82"/>
      <c r="G71" s="75"/>
      <c r="H71" s="75"/>
    </row>
    <row r="72" spans="1:8" x14ac:dyDescent="0.3">
      <c r="A72" s="82"/>
      <c r="B72" s="82"/>
      <c r="C72" s="83"/>
      <c r="D72" s="82"/>
      <c r="E72" s="82"/>
      <c r="F72" s="82"/>
      <c r="G72" s="75"/>
      <c r="H72" s="75"/>
    </row>
    <row r="73" spans="1:8" x14ac:dyDescent="0.3">
      <c r="A73" s="82"/>
      <c r="B73" s="82"/>
      <c r="C73" s="83"/>
      <c r="D73" s="82"/>
      <c r="E73" s="82"/>
      <c r="F73" s="82"/>
      <c r="G73" s="75"/>
      <c r="H73" s="75"/>
    </row>
    <row r="74" spans="1:8" x14ac:dyDescent="0.3">
      <c r="A74" s="82"/>
      <c r="B74" s="82"/>
      <c r="C74" s="83"/>
      <c r="D74" s="82"/>
      <c r="E74" s="82"/>
      <c r="F74" s="82"/>
      <c r="G74" s="75"/>
      <c r="H74" s="75"/>
    </row>
    <row r="75" spans="1:8" x14ac:dyDescent="0.3">
      <c r="A75" s="82"/>
      <c r="B75" s="82"/>
      <c r="C75" s="83"/>
      <c r="D75" s="82"/>
      <c r="E75" s="82"/>
      <c r="F75" s="82"/>
      <c r="G75" s="75"/>
      <c r="H75" s="75"/>
    </row>
    <row r="76" spans="1:8" x14ac:dyDescent="0.3">
      <c r="A76" s="82"/>
      <c r="B76" s="82"/>
      <c r="C76" s="83"/>
      <c r="D76" s="82"/>
      <c r="E76" s="82"/>
      <c r="F76" s="82"/>
      <c r="G76" s="75"/>
      <c r="H76" s="75"/>
    </row>
    <row r="77" spans="1:8" x14ac:dyDescent="0.3">
      <c r="A77" s="82"/>
      <c r="B77" s="82"/>
      <c r="C77" s="83"/>
      <c r="D77" s="82"/>
      <c r="E77" s="82"/>
      <c r="F77" s="82"/>
      <c r="G77" s="75"/>
      <c r="H77" s="75"/>
    </row>
    <row r="78" spans="1:8" x14ac:dyDescent="0.3">
      <c r="A78" s="82"/>
      <c r="B78" s="82"/>
      <c r="C78" s="83"/>
      <c r="D78" s="82"/>
      <c r="E78" s="82"/>
      <c r="F78" s="82"/>
      <c r="G78" s="75"/>
      <c r="H78" s="75"/>
    </row>
    <row r="79" spans="1:8" x14ac:dyDescent="0.3">
      <c r="A79" s="82"/>
      <c r="B79" s="82"/>
      <c r="C79" s="83"/>
      <c r="D79" s="82"/>
      <c r="E79" s="82"/>
      <c r="F79" s="82"/>
      <c r="G79" s="75"/>
      <c r="H79" s="75"/>
    </row>
    <row r="80" spans="1:8" x14ac:dyDescent="0.3">
      <c r="A80" s="82"/>
      <c r="B80" s="82"/>
      <c r="C80" s="83"/>
      <c r="D80" s="82"/>
      <c r="E80" s="82"/>
      <c r="F80" s="82"/>
      <c r="G80" s="75"/>
      <c r="H80" s="75"/>
    </row>
    <row r="81" spans="1:8" x14ac:dyDescent="0.3">
      <c r="A81" s="82"/>
      <c r="B81" s="82"/>
      <c r="C81" s="83"/>
      <c r="D81" s="82"/>
      <c r="E81" s="82"/>
      <c r="F81" s="82"/>
      <c r="G81" s="75"/>
      <c r="H81" s="75"/>
    </row>
    <row r="82" spans="1:8" x14ac:dyDescent="0.3">
      <c r="A82" s="82"/>
      <c r="B82" s="82"/>
      <c r="C82" s="83"/>
      <c r="D82" s="82"/>
      <c r="E82" s="82"/>
      <c r="F82" s="82"/>
      <c r="G82" s="75"/>
      <c r="H82" s="75"/>
    </row>
    <row r="83" spans="1:8" x14ac:dyDescent="0.3">
      <c r="A83" s="82"/>
      <c r="B83" s="82"/>
      <c r="C83" s="83"/>
      <c r="D83" s="82"/>
      <c r="E83" s="82"/>
      <c r="F83" s="82"/>
      <c r="G83" s="75"/>
      <c r="H83" s="75"/>
    </row>
    <row r="84" spans="1:8" x14ac:dyDescent="0.3">
      <c r="A84" s="82"/>
      <c r="B84" s="82"/>
      <c r="C84" s="83"/>
      <c r="D84" s="82"/>
      <c r="E84" s="82"/>
      <c r="F84" s="82"/>
      <c r="G84" s="75"/>
      <c r="H84" s="75"/>
    </row>
    <row r="85" spans="1:8" x14ac:dyDescent="0.3">
      <c r="A85" s="82"/>
      <c r="B85" s="82"/>
      <c r="C85" s="83"/>
      <c r="D85" s="82"/>
      <c r="E85" s="82"/>
      <c r="F85" s="82"/>
      <c r="G85" s="75"/>
      <c r="H85" s="75"/>
    </row>
    <row r="86" spans="1:8" x14ac:dyDescent="0.3">
      <c r="A86" s="82"/>
      <c r="B86" s="82"/>
      <c r="C86" s="83"/>
      <c r="D86" s="82"/>
      <c r="E86" s="82"/>
      <c r="F86" s="82"/>
      <c r="G86" s="75"/>
      <c r="H86" s="75"/>
    </row>
    <row r="87" spans="1:8" x14ac:dyDescent="0.3">
      <c r="A87" s="82"/>
      <c r="B87" s="82"/>
      <c r="C87" s="83"/>
      <c r="D87" s="82"/>
      <c r="E87" s="82"/>
      <c r="F87" s="82"/>
      <c r="G87" s="75"/>
      <c r="H87" s="75"/>
    </row>
    <row r="88" spans="1:8" x14ac:dyDescent="0.3">
      <c r="A88" s="82"/>
      <c r="B88" s="82"/>
      <c r="C88" s="83"/>
      <c r="D88" s="82"/>
      <c r="E88" s="82"/>
      <c r="F88" s="82"/>
      <c r="G88" s="75"/>
      <c r="H88" s="75"/>
    </row>
    <row r="89" spans="1:8" x14ac:dyDescent="0.3">
      <c r="A89" s="82"/>
      <c r="B89" s="82"/>
      <c r="C89" s="83"/>
      <c r="D89" s="82"/>
      <c r="E89" s="82"/>
      <c r="F89" s="82"/>
      <c r="G89" s="75"/>
      <c r="H89" s="75"/>
    </row>
    <row r="90" spans="1:8" x14ac:dyDescent="0.3">
      <c r="A90" s="82"/>
      <c r="B90" s="82"/>
      <c r="C90" s="83"/>
      <c r="D90" s="82"/>
      <c r="E90" s="82"/>
      <c r="F90" s="82"/>
      <c r="G90" s="75"/>
      <c r="H90" s="75"/>
    </row>
    <row r="91" spans="1:8" x14ac:dyDescent="0.3">
      <c r="A91" s="82"/>
      <c r="B91" s="82"/>
      <c r="C91" s="83"/>
      <c r="D91" s="82"/>
      <c r="E91" s="82"/>
      <c r="F91" s="82"/>
      <c r="G91" s="75"/>
      <c r="H91" s="75"/>
    </row>
    <row r="92" spans="1:8" x14ac:dyDescent="0.3">
      <c r="A92" s="82"/>
      <c r="B92" s="82"/>
      <c r="C92" s="83"/>
      <c r="D92" s="82"/>
      <c r="E92" s="82"/>
      <c r="F92" s="82"/>
      <c r="G92" s="75"/>
      <c r="H92" s="75"/>
    </row>
    <row r="93" spans="1:8" x14ac:dyDescent="0.3">
      <c r="A93" s="82"/>
      <c r="B93" s="82"/>
      <c r="C93" s="83"/>
      <c r="D93" s="82"/>
      <c r="E93" s="82"/>
      <c r="F93" s="82"/>
      <c r="G93" s="75"/>
      <c r="H93" s="75"/>
    </row>
    <row r="94" spans="1:8" x14ac:dyDescent="0.3">
      <c r="A94" s="82"/>
      <c r="B94" s="82"/>
      <c r="C94" s="83"/>
      <c r="D94" s="82"/>
      <c r="E94" s="82"/>
      <c r="F94" s="82"/>
      <c r="G94" s="75"/>
      <c r="H94" s="75"/>
    </row>
    <row r="95" spans="1:8" x14ac:dyDescent="0.3">
      <c r="A95" s="82"/>
      <c r="B95" s="82"/>
      <c r="C95" s="83"/>
      <c r="D95" s="82"/>
      <c r="E95" s="82"/>
      <c r="F95" s="82"/>
      <c r="G95" s="75"/>
      <c r="H95" s="75"/>
    </row>
    <row r="96" spans="1:8" x14ac:dyDescent="0.3">
      <c r="A96" s="82"/>
      <c r="B96" s="82"/>
      <c r="C96" s="83"/>
      <c r="D96" s="82"/>
      <c r="E96" s="82"/>
      <c r="F96" s="82"/>
      <c r="G96" s="75"/>
      <c r="H96" s="75"/>
    </row>
    <row r="97" spans="1:8" x14ac:dyDescent="0.3">
      <c r="A97" s="82"/>
      <c r="B97" s="82"/>
      <c r="C97" s="83"/>
      <c r="D97" s="82"/>
      <c r="E97" s="82"/>
      <c r="F97" s="82"/>
      <c r="G97" s="75"/>
      <c r="H97" s="75"/>
    </row>
    <row r="98" spans="1:8" x14ac:dyDescent="0.3">
      <c r="A98" s="82"/>
      <c r="B98" s="82"/>
      <c r="C98" s="83"/>
      <c r="D98" s="82"/>
      <c r="E98" s="82"/>
      <c r="F98" s="82"/>
      <c r="G98" s="75"/>
      <c r="H98" s="75"/>
    </row>
    <row r="99" spans="1:8" x14ac:dyDescent="0.3">
      <c r="A99" s="82"/>
      <c r="B99" s="82"/>
      <c r="C99" s="83"/>
      <c r="D99" s="82"/>
      <c r="E99" s="82"/>
      <c r="F99" s="82"/>
      <c r="G99" s="75"/>
      <c r="H99" s="75"/>
    </row>
    <row r="100" spans="1:8" x14ac:dyDescent="0.3">
      <c r="A100" s="82"/>
      <c r="B100" s="82"/>
      <c r="C100" s="83"/>
      <c r="D100" s="82"/>
      <c r="E100" s="82"/>
      <c r="F100" s="82"/>
      <c r="G100" s="75"/>
      <c r="H100" s="75"/>
    </row>
    <row r="101" spans="1:8" x14ac:dyDescent="0.3">
      <c r="A101" s="82"/>
      <c r="B101" s="82"/>
      <c r="C101" s="83"/>
      <c r="D101" s="82"/>
      <c r="E101" s="82"/>
      <c r="F101" s="82"/>
      <c r="G101" s="75"/>
      <c r="H101" s="75"/>
    </row>
    <row r="102" spans="1:8" x14ac:dyDescent="0.3">
      <c r="A102" s="82"/>
      <c r="B102" s="82"/>
      <c r="C102" s="83"/>
      <c r="D102" s="82"/>
      <c r="E102" s="82"/>
      <c r="F102" s="82"/>
      <c r="G102" s="75"/>
      <c r="H102" s="75"/>
    </row>
    <row r="103" spans="1:8" x14ac:dyDescent="0.3">
      <c r="A103" s="82"/>
      <c r="B103" s="82"/>
      <c r="C103" s="83"/>
      <c r="D103" s="82"/>
      <c r="E103" s="82"/>
      <c r="F103" s="82"/>
      <c r="G103" s="75"/>
      <c r="H103" s="75"/>
    </row>
    <row r="104" spans="1:8" x14ac:dyDescent="0.3">
      <c r="A104" s="82"/>
      <c r="B104" s="82"/>
      <c r="C104" s="83"/>
      <c r="D104" s="82"/>
      <c r="E104" s="82"/>
      <c r="F104" s="82"/>
      <c r="G104" s="75"/>
      <c r="H104" s="75"/>
    </row>
    <row r="105" spans="1:8" x14ac:dyDescent="0.3">
      <c r="A105" s="82"/>
      <c r="B105" s="82"/>
      <c r="C105" s="83"/>
      <c r="D105" s="82"/>
      <c r="E105" s="82"/>
      <c r="F105" s="82"/>
      <c r="G105" s="75"/>
      <c r="H105" s="75"/>
    </row>
    <row r="106" spans="1:8" x14ac:dyDescent="0.3">
      <c r="A106" s="82"/>
      <c r="B106" s="82"/>
      <c r="C106" s="83"/>
      <c r="D106" s="82"/>
      <c r="E106" s="82"/>
      <c r="F106" s="82"/>
      <c r="G106" s="75"/>
      <c r="H106" s="75"/>
    </row>
    <row r="107" spans="1:8" x14ac:dyDescent="0.3">
      <c r="A107" s="82"/>
      <c r="B107" s="82"/>
      <c r="C107" s="83"/>
      <c r="D107" s="82"/>
      <c r="E107" s="82"/>
      <c r="F107" s="82"/>
      <c r="G107" s="75"/>
      <c r="H107" s="75"/>
    </row>
    <row r="108" spans="1:8" x14ac:dyDescent="0.3">
      <c r="A108" s="82"/>
      <c r="B108" s="82"/>
      <c r="C108" s="83"/>
      <c r="D108" s="82"/>
      <c r="E108" s="82"/>
      <c r="F108" s="82"/>
      <c r="G108" s="75"/>
      <c r="H108" s="75"/>
    </row>
    <row r="109" spans="1:8" x14ac:dyDescent="0.3">
      <c r="A109" s="82"/>
      <c r="B109" s="82"/>
      <c r="C109" s="83"/>
      <c r="D109" s="82"/>
      <c r="E109" s="82"/>
      <c r="F109" s="82"/>
      <c r="G109" s="75"/>
      <c r="H109" s="75"/>
    </row>
    <row r="110" spans="1:8" x14ac:dyDescent="0.3">
      <c r="A110" s="82"/>
      <c r="B110" s="82"/>
      <c r="C110" s="83"/>
      <c r="D110" s="82"/>
      <c r="E110" s="82"/>
      <c r="F110" s="82"/>
      <c r="G110" s="75"/>
      <c r="H110" s="75"/>
    </row>
    <row r="111" spans="1:8" x14ac:dyDescent="0.3">
      <c r="A111" s="82"/>
      <c r="B111" s="82"/>
      <c r="C111" s="83"/>
      <c r="D111" s="82"/>
      <c r="E111" s="82"/>
      <c r="F111" s="82"/>
      <c r="G111" s="75"/>
      <c r="H111" s="75"/>
    </row>
    <row r="112" spans="1:8" x14ac:dyDescent="0.3">
      <c r="A112" s="82"/>
      <c r="B112" s="82"/>
      <c r="C112" s="83"/>
      <c r="D112" s="82"/>
      <c r="E112" s="82"/>
      <c r="F112" s="82"/>
      <c r="G112" s="75"/>
      <c r="H112" s="75"/>
    </row>
    <row r="113" spans="1:8" x14ac:dyDescent="0.3">
      <c r="A113" s="82"/>
      <c r="B113" s="82"/>
      <c r="C113" s="83"/>
      <c r="D113" s="82"/>
      <c r="E113" s="82"/>
      <c r="F113" s="82"/>
      <c r="G113" s="75"/>
      <c r="H113" s="75"/>
    </row>
    <row r="114" spans="1:8" x14ac:dyDescent="0.3">
      <c r="A114" s="82"/>
      <c r="B114" s="82"/>
      <c r="C114" s="83"/>
      <c r="D114" s="82"/>
      <c r="E114" s="82"/>
      <c r="F114" s="82"/>
      <c r="G114" s="75"/>
      <c r="H114" s="75"/>
    </row>
    <row r="115" spans="1:8" x14ac:dyDescent="0.3">
      <c r="A115" s="82"/>
      <c r="B115" s="82"/>
      <c r="C115" s="83"/>
      <c r="D115" s="82"/>
      <c r="E115" s="82"/>
      <c r="F115" s="82"/>
      <c r="G115" s="75"/>
      <c r="H115" s="75"/>
    </row>
    <row r="116" spans="1:8" x14ac:dyDescent="0.3">
      <c r="A116" s="82"/>
      <c r="B116" s="82"/>
      <c r="C116" s="83"/>
      <c r="D116" s="82"/>
      <c r="E116" s="82"/>
      <c r="F116" s="82"/>
      <c r="G116" s="75"/>
      <c r="H116" s="75"/>
    </row>
    <row r="117" spans="1:8" x14ac:dyDescent="0.3">
      <c r="A117" s="82"/>
      <c r="B117" s="82"/>
      <c r="C117" s="83"/>
      <c r="D117" s="82"/>
      <c r="E117" s="82"/>
      <c r="F117" s="82"/>
      <c r="G117" s="75"/>
      <c r="H117" s="75"/>
    </row>
    <row r="118" spans="1:8" x14ac:dyDescent="0.3">
      <c r="A118" s="82"/>
      <c r="B118" s="82"/>
      <c r="C118" s="83"/>
      <c r="D118" s="82"/>
      <c r="E118" s="82"/>
      <c r="F118" s="82"/>
      <c r="G118" s="75"/>
      <c r="H118" s="75"/>
    </row>
    <row r="119" spans="1:8" x14ac:dyDescent="0.3">
      <c r="A119" s="82"/>
      <c r="B119" s="82"/>
      <c r="C119" s="83"/>
      <c r="D119" s="82"/>
      <c r="E119" s="82"/>
      <c r="F119" s="82"/>
      <c r="G119" s="75"/>
      <c r="H119" s="75"/>
    </row>
    <row r="120" spans="1:8" x14ac:dyDescent="0.3">
      <c r="A120" s="82"/>
      <c r="B120" s="82"/>
      <c r="C120" s="83"/>
      <c r="D120" s="82"/>
      <c r="E120" s="82"/>
      <c r="F120" s="82"/>
      <c r="G120" s="75"/>
      <c r="H120" s="75"/>
    </row>
    <row r="121" spans="1:8" x14ac:dyDescent="0.3">
      <c r="A121" s="82"/>
      <c r="B121" s="82"/>
      <c r="C121" s="83"/>
      <c r="D121" s="82"/>
      <c r="E121" s="82"/>
      <c r="F121" s="82"/>
      <c r="G121" s="75"/>
      <c r="H121" s="75"/>
    </row>
    <row r="122" spans="1:8" x14ac:dyDescent="0.3">
      <c r="A122" s="82"/>
      <c r="B122" s="82"/>
      <c r="C122" s="83"/>
      <c r="D122" s="82"/>
      <c r="E122" s="82"/>
      <c r="F122" s="82"/>
      <c r="G122" s="75"/>
      <c r="H122" s="75"/>
    </row>
    <row r="123" spans="1:8" x14ac:dyDescent="0.3">
      <c r="A123" s="82"/>
      <c r="B123" s="82"/>
      <c r="C123" s="83"/>
      <c r="D123" s="82"/>
      <c r="E123" s="82"/>
      <c r="F123" s="82"/>
      <c r="G123" s="75"/>
      <c r="H123" s="75"/>
    </row>
    <row r="124" spans="1:8" x14ac:dyDescent="0.3">
      <c r="A124" s="82"/>
      <c r="B124" s="82"/>
      <c r="C124" s="83"/>
      <c r="D124" s="82"/>
      <c r="E124" s="82"/>
      <c r="F124" s="82"/>
      <c r="G124" s="75"/>
      <c r="H124" s="75"/>
    </row>
    <row r="125" spans="1:8" x14ac:dyDescent="0.3">
      <c r="A125" s="82"/>
      <c r="B125" s="82"/>
      <c r="C125" s="83"/>
      <c r="D125" s="82"/>
      <c r="E125" s="82"/>
      <c r="F125" s="82"/>
      <c r="G125" s="75"/>
      <c r="H125" s="75"/>
    </row>
    <row r="126" spans="1:8" x14ac:dyDescent="0.3">
      <c r="A126" s="82"/>
      <c r="B126" s="82"/>
      <c r="C126" s="83"/>
      <c r="D126" s="82"/>
      <c r="E126" s="82"/>
      <c r="F126" s="82"/>
      <c r="G126" s="75"/>
      <c r="H126" s="75"/>
    </row>
    <row r="127" spans="1:8" x14ac:dyDescent="0.3">
      <c r="A127" s="82"/>
      <c r="B127" s="82"/>
      <c r="C127" s="83"/>
      <c r="D127" s="82"/>
      <c r="E127" s="82"/>
      <c r="F127" s="82"/>
      <c r="G127" s="75"/>
      <c r="H127" s="75"/>
    </row>
    <row r="128" spans="1:8" x14ac:dyDescent="0.3">
      <c r="A128" s="82"/>
      <c r="B128" s="82"/>
      <c r="C128" s="83"/>
      <c r="D128" s="82"/>
      <c r="E128" s="82"/>
      <c r="F128" s="82"/>
      <c r="G128" s="75"/>
      <c r="H128" s="75"/>
    </row>
    <row r="129" spans="1:8" x14ac:dyDescent="0.3">
      <c r="A129" s="82"/>
      <c r="B129" s="82"/>
      <c r="C129" s="83"/>
      <c r="D129" s="82"/>
      <c r="E129" s="82"/>
      <c r="F129" s="82"/>
      <c r="G129" s="75"/>
      <c r="H129" s="75"/>
    </row>
    <row r="130" spans="1:8" x14ac:dyDescent="0.3">
      <c r="A130" s="82"/>
      <c r="B130" s="82"/>
      <c r="C130" s="83"/>
      <c r="D130" s="82"/>
      <c r="E130" s="82"/>
      <c r="F130" s="82"/>
      <c r="G130" s="75"/>
      <c r="H130" s="75"/>
    </row>
    <row r="131" spans="1:8" x14ac:dyDescent="0.3">
      <c r="A131" s="82"/>
      <c r="B131" s="82"/>
      <c r="C131" s="83"/>
      <c r="D131" s="82"/>
      <c r="E131" s="82"/>
      <c r="F131" s="82"/>
      <c r="G131" s="75"/>
      <c r="H131" s="75"/>
    </row>
    <row r="132" spans="1:8" x14ac:dyDescent="0.3">
      <c r="A132" s="82"/>
      <c r="B132" s="82"/>
      <c r="C132" s="83"/>
      <c r="D132" s="82"/>
      <c r="E132" s="82"/>
      <c r="F132" s="82"/>
      <c r="G132" s="75"/>
      <c r="H132" s="75"/>
    </row>
    <row r="133" spans="1:8" x14ac:dyDescent="0.3">
      <c r="A133" s="82"/>
      <c r="B133" s="82"/>
      <c r="C133" s="83"/>
      <c r="D133" s="82"/>
      <c r="E133" s="82"/>
      <c r="F133" s="82"/>
      <c r="G133" s="75"/>
      <c r="H133" s="75"/>
    </row>
    <row r="134" spans="1:8" x14ac:dyDescent="0.3">
      <c r="A134" s="82"/>
      <c r="B134" s="82"/>
      <c r="C134" s="83"/>
      <c r="D134" s="82"/>
      <c r="E134" s="82"/>
      <c r="F134" s="82"/>
      <c r="G134" s="75"/>
      <c r="H134" s="75"/>
    </row>
    <row r="135" spans="1:8" x14ac:dyDescent="0.3">
      <c r="A135" s="82"/>
      <c r="B135" s="82"/>
      <c r="C135" s="83"/>
      <c r="D135" s="82"/>
      <c r="E135" s="82"/>
      <c r="F135" s="82"/>
      <c r="G135" s="75"/>
      <c r="H135" s="75"/>
    </row>
    <row r="136" spans="1:8" x14ac:dyDescent="0.3">
      <c r="A136" s="82"/>
      <c r="B136" s="82"/>
      <c r="C136" s="83"/>
      <c r="D136" s="82"/>
      <c r="E136" s="82"/>
      <c r="F136" s="82"/>
      <c r="G136" s="75"/>
      <c r="H136" s="75"/>
    </row>
    <row r="137" spans="1:8" x14ac:dyDescent="0.3">
      <c r="A137" s="82"/>
      <c r="B137" s="82"/>
      <c r="C137" s="83"/>
      <c r="D137" s="82"/>
      <c r="E137" s="82"/>
      <c r="F137" s="82"/>
      <c r="G137" s="75"/>
      <c r="H137" s="75"/>
    </row>
    <row r="138" spans="1:8" x14ac:dyDescent="0.3">
      <c r="A138" s="82"/>
      <c r="B138" s="82"/>
      <c r="C138" s="83"/>
      <c r="D138" s="82"/>
      <c r="E138" s="82"/>
      <c r="F138" s="82"/>
      <c r="G138" s="75"/>
      <c r="H138" s="75"/>
    </row>
    <row r="139" spans="1:8" x14ac:dyDescent="0.3">
      <c r="A139" s="82"/>
      <c r="B139" s="82"/>
      <c r="C139" s="83"/>
      <c r="D139" s="82"/>
      <c r="E139" s="82"/>
      <c r="F139" s="82"/>
      <c r="G139" s="75"/>
      <c r="H139" s="75"/>
    </row>
    <row r="140" spans="1:8" x14ac:dyDescent="0.3">
      <c r="A140" s="82"/>
      <c r="B140" s="82"/>
      <c r="C140" s="83"/>
      <c r="D140" s="82"/>
      <c r="E140" s="82"/>
      <c r="F140" s="82"/>
      <c r="G140" s="75"/>
      <c r="H140" s="75"/>
    </row>
    <row r="141" spans="1:8" x14ac:dyDescent="0.3">
      <c r="A141" s="82"/>
      <c r="B141" s="82"/>
      <c r="C141" s="83"/>
      <c r="D141" s="82"/>
      <c r="E141" s="82"/>
      <c r="F141" s="82"/>
      <c r="G141" s="75"/>
      <c r="H141" s="75"/>
    </row>
    <row r="142" spans="1:8" x14ac:dyDescent="0.3">
      <c r="A142" s="82"/>
      <c r="B142" s="82"/>
      <c r="C142" s="83"/>
      <c r="D142" s="82"/>
      <c r="E142" s="82"/>
      <c r="F142" s="82"/>
      <c r="G142" s="75"/>
      <c r="H142" s="75"/>
    </row>
    <row r="143" spans="1:8" x14ac:dyDescent="0.3">
      <c r="A143" s="82"/>
      <c r="B143" s="82"/>
      <c r="C143" s="83"/>
      <c r="D143" s="82"/>
      <c r="E143" s="82"/>
      <c r="F143" s="82"/>
      <c r="G143" s="75"/>
      <c r="H143" s="75"/>
    </row>
    <row r="144" spans="1:8" x14ac:dyDescent="0.3">
      <c r="A144" s="82"/>
      <c r="B144" s="82"/>
      <c r="C144" s="83"/>
      <c r="D144" s="82"/>
      <c r="E144" s="82"/>
      <c r="F144" s="82"/>
      <c r="G144" s="75"/>
      <c r="H144" s="75"/>
    </row>
    <row r="145" spans="1:8" x14ac:dyDescent="0.3">
      <c r="A145" s="82"/>
      <c r="B145" s="82"/>
      <c r="C145" s="83"/>
      <c r="D145" s="82"/>
      <c r="E145" s="82"/>
      <c r="F145" s="82"/>
      <c r="G145" s="75"/>
      <c r="H145" s="75"/>
    </row>
    <row r="146" spans="1:8" x14ac:dyDescent="0.3">
      <c r="A146" s="82"/>
      <c r="B146" s="82"/>
      <c r="C146" s="83"/>
      <c r="D146" s="82"/>
      <c r="E146" s="82"/>
      <c r="F146" s="82"/>
      <c r="G146" s="75"/>
      <c r="H146" s="75"/>
    </row>
    <row r="147" spans="1:8" x14ac:dyDescent="0.3">
      <c r="A147" s="82"/>
      <c r="B147" s="82"/>
      <c r="C147" s="83"/>
      <c r="D147" s="82"/>
      <c r="E147" s="82"/>
      <c r="F147" s="82"/>
      <c r="G147" s="75"/>
      <c r="H147" s="75"/>
    </row>
    <row r="148" spans="1:8" x14ac:dyDescent="0.3">
      <c r="A148" s="82"/>
      <c r="B148" s="82"/>
      <c r="C148" s="83"/>
      <c r="D148" s="82"/>
      <c r="E148" s="82"/>
      <c r="F148" s="82"/>
      <c r="G148" s="75"/>
      <c r="H148" s="75"/>
    </row>
    <row r="149" spans="1:8" x14ac:dyDescent="0.3">
      <c r="A149" s="82"/>
      <c r="B149" s="82"/>
      <c r="C149" s="83"/>
      <c r="D149" s="82"/>
      <c r="E149" s="82"/>
      <c r="F149" s="82"/>
      <c r="G149" s="75"/>
      <c r="H149" s="75"/>
    </row>
    <row r="150" spans="1:8" x14ac:dyDescent="0.3">
      <c r="A150" s="82"/>
      <c r="B150" s="82"/>
      <c r="C150" s="83"/>
      <c r="D150" s="82"/>
      <c r="E150" s="82"/>
      <c r="F150" s="82"/>
      <c r="G150" s="75"/>
      <c r="H150" s="75"/>
    </row>
    <row r="151" spans="1:8" x14ac:dyDescent="0.3">
      <c r="A151" s="82"/>
      <c r="B151" s="82"/>
      <c r="C151" s="83"/>
      <c r="D151" s="82"/>
      <c r="E151" s="82"/>
      <c r="F151" s="82"/>
      <c r="G151" s="75"/>
      <c r="H151" s="75"/>
    </row>
    <row r="152" spans="1:8" x14ac:dyDescent="0.3">
      <c r="A152" s="82"/>
      <c r="B152" s="82"/>
      <c r="C152" s="83"/>
      <c r="D152" s="82"/>
      <c r="E152" s="82"/>
      <c r="F152" s="82"/>
      <c r="G152" s="75"/>
      <c r="H152" s="75"/>
    </row>
    <row r="153" spans="1:8" x14ac:dyDescent="0.3">
      <c r="A153" s="82"/>
      <c r="B153" s="82"/>
      <c r="C153" s="83"/>
      <c r="D153" s="82"/>
      <c r="E153" s="82"/>
      <c r="F153" s="82"/>
      <c r="G153" s="75"/>
      <c r="H153" s="75"/>
    </row>
    <row r="154" spans="1:8" x14ac:dyDescent="0.3">
      <c r="A154" s="82"/>
      <c r="B154" s="82"/>
      <c r="C154" s="83"/>
      <c r="D154" s="82"/>
      <c r="E154" s="82"/>
      <c r="F154" s="82"/>
      <c r="G154" s="75"/>
      <c r="H154" s="75"/>
    </row>
    <row r="155" spans="1:8" x14ac:dyDescent="0.3">
      <c r="A155" s="82"/>
      <c r="B155" s="82"/>
      <c r="C155" s="83"/>
      <c r="D155" s="82"/>
      <c r="E155" s="82"/>
      <c r="F155" s="82"/>
      <c r="G155" s="75"/>
      <c r="H155" s="75"/>
    </row>
    <row r="156" spans="1:8" x14ac:dyDescent="0.3">
      <c r="A156" s="82"/>
      <c r="B156" s="82"/>
      <c r="C156" s="83"/>
      <c r="D156" s="82"/>
      <c r="E156" s="82"/>
      <c r="F156" s="82"/>
      <c r="G156" s="75"/>
      <c r="H156" s="75"/>
    </row>
    <row r="157" spans="1:8" x14ac:dyDescent="0.3">
      <c r="A157" s="82"/>
      <c r="B157" s="82"/>
      <c r="C157" s="83"/>
      <c r="D157" s="82"/>
      <c r="E157" s="82"/>
      <c r="F157" s="82"/>
      <c r="G157" s="75"/>
      <c r="H157" s="75"/>
    </row>
    <row r="158" spans="1:8" x14ac:dyDescent="0.3">
      <c r="A158" s="82"/>
      <c r="B158" s="82"/>
      <c r="C158" s="78"/>
      <c r="D158" s="82"/>
      <c r="E158" s="82"/>
      <c r="F158" s="82"/>
      <c r="G158" s="75"/>
      <c r="H158" s="75"/>
    </row>
    <row r="159" spans="1:8" x14ac:dyDescent="0.3">
      <c r="A159" s="82"/>
      <c r="B159" s="82"/>
      <c r="C159" s="78"/>
      <c r="D159" s="82"/>
      <c r="E159" s="82"/>
      <c r="F159" s="82"/>
      <c r="G159" s="75"/>
      <c r="H159" s="75"/>
    </row>
    <row r="160" spans="1:8" x14ac:dyDescent="0.3">
      <c r="A160" s="82"/>
      <c r="B160" s="82"/>
      <c r="C160" s="78"/>
      <c r="D160" s="82"/>
      <c r="E160" s="82"/>
      <c r="F160" s="82"/>
      <c r="G160" s="75"/>
      <c r="H160" s="75"/>
    </row>
    <row r="161" spans="1:8" x14ac:dyDescent="0.3">
      <c r="A161" s="82"/>
      <c r="B161" s="82"/>
      <c r="C161" s="78"/>
      <c r="D161" s="82"/>
      <c r="E161" s="82"/>
      <c r="F161" s="82"/>
      <c r="G161" s="75"/>
      <c r="H161" s="75"/>
    </row>
    <row r="162" spans="1:8" x14ac:dyDescent="0.3">
      <c r="A162" s="82"/>
      <c r="B162" s="82"/>
      <c r="C162" s="78"/>
      <c r="D162" s="82"/>
      <c r="E162" s="82"/>
      <c r="F162" s="82"/>
      <c r="G162" s="75"/>
      <c r="H162" s="75"/>
    </row>
    <row r="163" spans="1:8" x14ac:dyDescent="0.3">
      <c r="A163" s="82"/>
      <c r="B163" s="82"/>
      <c r="C163" s="78"/>
      <c r="D163" s="82"/>
      <c r="E163" s="82"/>
      <c r="F163" s="82"/>
      <c r="G163" s="75"/>
      <c r="H163" s="75"/>
    </row>
    <row r="164" spans="1:8" x14ac:dyDescent="0.3">
      <c r="A164" s="82"/>
      <c r="B164" s="82"/>
      <c r="C164" s="78"/>
      <c r="D164" s="82"/>
      <c r="E164" s="82"/>
      <c r="F164" s="82"/>
      <c r="G164" s="75"/>
      <c r="H164" s="75"/>
    </row>
    <row r="165" spans="1:8" x14ac:dyDescent="0.3">
      <c r="A165" s="82"/>
      <c r="B165" s="82"/>
      <c r="C165" s="78"/>
      <c r="D165" s="82"/>
      <c r="E165" s="82"/>
      <c r="F165" s="82"/>
      <c r="G165" s="75"/>
      <c r="H165" s="75"/>
    </row>
    <row r="166" spans="1:8" x14ac:dyDescent="0.3">
      <c r="A166" s="82"/>
      <c r="B166" s="82"/>
      <c r="C166" s="78"/>
      <c r="D166" s="82"/>
      <c r="E166" s="82"/>
      <c r="F166" s="82"/>
      <c r="G166" s="75"/>
      <c r="H166" s="75"/>
    </row>
    <row r="167" spans="1:8" x14ac:dyDescent="0.3">
      <c r="A167" s="82"/>
      <c r="B167" s="82"/>
      <c r="C167" s="78"/>
      <c r="D167" s="82"/>
      <c r="E167" s="82"/>
      <c r="F167" s="82"/>
      <c r="G167" s="75"/>
      <c r="H167" s="75"/>
    </row>
    <row r="168" spans="1:8" x14ac:dyDescent="0.3">
      <c r="A168" s="82"/>
      <c r="B168" s="82"/>
      <c r="C168" s="78"/>
      <c r="D168" s="82"/>
      <c r="E168" s="82"/>
      <c r="F168" s="82"/>
      <c r="G168" s="75"/>
      <c r="H168" s="75"/>
    </row>
    <row r="169" spans="1:8" x14ac:dyDescent="0.3">
      <c r="A169" s="82"/>
      <c r="B169" s="82"/>
      <c r="C169" s="78"/>
      <c r="D169" s="82"/>
      <c r="E169" s="82"/>
      <c r="F169" s="82"/>
      <c r="G169" s="75"/>
      <c r="H169" s="75"/>
    </row>
    <row r="170" spans="1:8" x14ac:dyDescent="0.3">
      <c r="A170" s="82"/>
      <c r="B170" s="82"/>
      <c r="C170" s="78"/>
      <c r="D170" s="82"/>
      <c r="E170" s="82"/>
      <c r="F170" s="82"/>
      <c r="G170" s="75"/>
      <c r="H170" s="75"/>
    </row>
    <row r="171" spans="1:8" x14ac:dyDescent="0.3">
      <c r="A171" s="82"/>
      <c r="B171" s="82"/>
      <c r="C171" s="78"/>
      <c r="D171" s="82"/>
      <c r="E171" s="82"/>
      <c r="F171" s="82"/>
      <c r="G171" s="75"/>
      <c r="H171" s="75"/>
    </row>
    <row r="172" spans="1:8" x14ac:dyDescent="0.3">
      <c r="A172" s="82"/>
      <c r="B172" s="82"/>
      <c r="C172" s="78"/>
      <c r="D172" s="82"/>
      <c r="E172" s="82"/>
      <c r="F172" s="82"/>
      <c r="G172" s="75"/>
      <c r="H172" s="75"/>
    </row>
    <row r="173" spans="1:8" x14ac:dyDescent="0.3">
      <c r="A173" s="82"/>
      <c r="B173" s="82"/>
      <c r="C173" s="78"/>
      <c r="D173" s="82"/>
      <c r="E173" s="82"/>
      <c r="F173" s="82"/>
      <c r="G173" s="75"/>
      <c r="H173" s="75"/>
    </row>
    <row r="174" spans="1:8" x14ac:dyDescent="0.3">
      <c r="A174" s="82"/>
      <c r="B174" s="82"/>
      <c r="C174" s="78"/>
      <c r="D174" s="82"/>
      <c r="E174" s="82"/>
      <c r="F174" s="82"/>
      <c r="G174" s="75"/>
      <c r="H174" s="75"/>
    </row>
    <row r="175" spans="1:8" x14ac:dyDescent="0.3">
      <c r="A175" s="82"/>
      <c r="B175" s="82"/>
      <c r="C175" s="78"/>
      <c r="D175" s="82"/>
      <c r="E175" s="82"/>
      <c r="F175" s="82"/>
      <c r="G175" s="75"/>
      <c r="H175" s="75"/>
    </row>
    <row r="176" spans="1:8" x14ac:dyDescent="0.3">
      <c r="A176" s="82"/>
      <c r="B176" s="82"/>
      <c r="C176" s="78"/>
      <c r="D176" s="82"/>
      <c r="E176" s="82"/>
      <c r="F176" s="82"/>
      <c r="G176" s="75"/>
      <c r="H176" s="75"/>
    </row>
    <row r="177" spans="1:8" x14ac:dyDescent="0.3">
      <c r="A177" s="82"/>
      <c r="B177" s="82"/>
      <c r="C177" s="78"/>
      <c r="D177" s="82"/>
      <c r="E177" s="82"/>
      <c r="F177" s="82"/>
      <c r="G177" s="75"/>
      <c r="H177" s="75"/>
    </row>
    <row r="178" spans="1:8" x14ac:dyDescent="0.3">
      <c r="A178" s="82"/>
      <c r="B178" s="82"/>
      <c r="C178" s="78"/>
      <c r="D178" s="82"/>
      <c r="E178" s="82"/>
      <c r="F178" s="82"/>
      <c r="G178" s="75"/>
      <c r="H178" s="75"/>
    </row>
    <row r="179" spans="1:8" x14ac:dyDescent="0.3">
      <c r="A179" s="82"/>
      <c r="B179" s="82"/>
      <c r="C179" s="78"/>
      <c r="D179" s="82"/>
      <c r="E179" s="82"/>
      <c r="F179" s="82"/>
      <c r="G179" s="75"/>
      <c r="H179" s="75"/>
    </row>
    <row r="180" spans="1:8" x14ac:dyDescent="0.3">
      <c r="A180" s="82"/>
      <c r="B180" s="82"/>
      <c r="C180" s="78"/>
      <c r="D180" s="82"/>
      <c r="E180" s="82"/>
      <c r="F180" s="82"/>
      <c r="G180" s="75"/>
      <c r="H180" s="75"/>
    </row>
    <row r="181" spans="1:8" x14ac:dyDescent="0.3">
      <c r="A181" s="82"/>
      <c r="B181" s="82"/>
      <c r="C181" s="78"/>
      <c r="D181" s="82"/>
      <c r="E181" s="82"/>
      <c r="F181" s="82"/>
      <c r="G181" s="75"/>
      <c r="H181" s="75"/>
    </row>
    <row r="182" spans="1:8" x14ac:dyDescent="0.3">
      <c r="A182" s="82"/>
      <c r="B182" s="82"/>
      <c r="C182" s="78"/>
      <c r="D182" s="82"/>
      <c r="E182" s="82"/>
      <c r="F182" s="82"/>
      <c r="G182" s="75"/>
      <c r="H182" s="75"/>
    </row>
    <row r="183" spans="1:8" x14ac:dyDescent="0.3">
      <c r="A183" s="82"/>
      <c r="B183" s="82"/>
      <c r="C183" s="78"/>
      <c r="D183" s="82"/>
      <c r="E183" s="82"/>
      <c r="F183" s="82"/>
      <c r="G183" s="75"/>
      <c r="H183" s="75"/>
    </row>
    <row r="184" spans="1:8" x14ac:dyDescent="0.3">
      <c r="A184" s="82"/>
      <c r="B184" s="82"/>
      <c r="C184" s="78"/>
      <c r="D184" s="82"/>
      <c r="E184" s="82"/>
      <c r="F184" s="82"/>
      <c r="G184" s="75"/>
      <c r="H184" s="75"/>
    </row>
    <row r="185" spans="1:8" x14ac:dyDescent="0.3">
      <c r="A185" s="82"/>
      <c r="B185" s="82"/>
      <c r="C185" s="78"/>
      <c r="D185" s="82"/>
      <c r="E185" s="82"/>
      <c r="F185" s="82"/>
      <c r="G185" s="75"/>
      <c r="H185" s="75"/>
    </row>
    <row r="186" spans="1:8" x14ac:dyDescent="0.3">
      <c r="A186" s="82"/>
      <c r="B186" s="82"/>
      <c r="C186" s="78"/>
      <c r="D186" s="82"/>
      <c r="E186" s="82"/>
      <c r="F186" s="82"/>
      <c r="G186" s="75"/>
      <c r="H186" s="75"/>
    </row>
    <row r="187" spans="1:8" x14ac:dyDescent="0.3">
      <c r="A187" s="82"/>
      <c r="B187" s="82"/>
      <c r="C187" s="78"/>
      <c r="D187" s="82"/>
      <c r="E187" s="82"/>
      <c r="F187" s="82"/>
      <c r="G187" s="75"/>
      <c r="H187" s="75"/>
    </row>
    <row r="188" spans="1:8" x14ac:dyDescent="0.3">
      <c r="A188" s="82"/>
      <c r="B188" s="82"/>
      <c r="C188" s="78"/>
      <c r="D188" s="82"/>
      <c r="E188" s="82"/>
      <c r="F188" s="82"/>
      <c r="G188" s="75"/>
      <c r="H188" s="75"/>
    </row>
    <row r="189" spans="1:8" x14ac:dyDescent="0.3">
      <c r="A189" s="82"/>
      <c r="B189" s="82"/>
      <c r="C189" s="78"/>
      <c r="D189" s="82"/>
      <c r="E189" s="82"/>
      <c r="F189" s="82"/>
      <c r="G189" s="75"/>
      <c r="H189" s="75"/>
    </row>
    <row r="190" spans="1:8" x14ac:dyDescent="0.3">
      <c r="A190" s="82"/>
      <c r="B190" s="82"/>
      <c r="C190" s="78"/>
      <c r="D190" s="82"/>
      <c r="E190" s="82"/>
      <c r="F190" s="82"/>
      <c r="G190" s="75"/>
      <c r="H190" s="75"/>
    </row>
    <row r="191" spans="1:8" x14ac:dyDescent="0.3">
      <c r="A191" s="82"/>
      <c r="B191" s="82"/>
      <c r="C191" s="78"/>
      <c r="D191" s="82"/>
      <c r="E191" s="82"/>
      <c r="F191" s="82"/>
      <c r="G191" s="75"/>
      <c r="H191" s="75"/>
    </row>
    <row r="192" spans="1:8" x14ac:dyDescent="0.3">
      <c r="A192" s="82"/>
      <c r="B192" s="82"/>
      <c r="C192" s="78"/>
      <c r="D192" s="82"/>
      <c r="E192" s="82"/>
      <c r="F192" s="82"/>
      <c r="G192" s="75"/>
      <c r="H192" s="75"/>
    </row>
    <row r="193" spans="1:8" x14ac:dyDescent="0.3">
      <c r="A193" s="82"/>
      <c r="B193" s="82"/>
      <c r="C193" s="78"/>
      <c r="D193" s="82"/>
      <c r="E193" s="82"/>
      <c r="F193" s="82"/>
      <c r="G193" s="75"/>
      <c r="H193" s="75"/>
    </row>
    <row r="194" spans="1:8" x14ac:dyDescent="0.3">
      <c r="A194" s="82"/>
      <c r="B194" s="82"/>
      <c r="C194" s="78"/>
      <c r="D194" s="82"/>
      <c r="E194" s="82"/>
      <c r="F194" s="82"/>
      <c r="G194" s="75"/>
      <c r="H194" s="75"/>
    </row>
    <row r="195" spans="1:8" x14ac:dyDescent="0.3">
      <c r="A195" s="82"/>
      <c r="B195" s="82"/>
      <c r="C195" s="78"/>
      <c r="D195" s="82"/>
      <c r="E195" s="82"/>
      <c r="F195" s="82"/>
      <c r="G195" s="75"/>
      <c r="H195" s="75"/>
    </row>
    <row r="196" spans="1:8" x14ac:dyDescent="0.3">
      <c r="A196" s="82"/>
      <c r="B196" s="82"/>
      <c r="C196" s="78"/>
      <c r="D196" s="82"/>
      <c r="E196" s="82"/>
      <c r="F196" s="82"/>
      <c r="G196" s="75"/>
      <c r="H196" s="75"/>
    </row>
    <row r="197" spans="1:8" x14ac:dyDescent="0.3">
      <c r="A197" s="82"/>
      <c r="B197" s="82"/>
      <c r="C197" s="78"/>
      <c r="D197" s="82"/>
      <c r="E197" s="82"/>
      <c r="F197" s="82"/>
      <c r="G197" s="75"/>
      <c r="H197" s="75"/>
    </row>
    <row r="198" spans="1:8" x14ac:dyDescent="0.3">
      <c r="A198" s="82"/>
      <c r="B198" s="82"/>
      <c r="C198" s="78"/>
      <c r="D198" s="82"/>
      <c r="E198" s="82"/>
      <c r="F198" s="82"/>
      <c r="G198" s="75"/>
      <c r="H198" s="75"/>
    </row>
    <row r="199" spans="1:8" x14ac:dyDescent="0.3">
      <c r="A199" s="82"/>
      <c r="B199" s="82"/>
      <c r="C199" s="78"/>
      <c r="D199" s="82"/>
      <c r="E199" s="82"/>
      <c r="F199" s="82"/>
      <c r="G199" s="75"/>
      <c r="H199" s="75"/>
    </row>
    <row r="200" spans="1:8" x14ac:dyDescent="0.3">
      <c r="A200" s="82"/>
      <c r="B200" s="82"/>
      <c r="C200" s="78"/>
      <c r="D200" s="82"/>
      <c r="E200" s="82"/>
      <c r="F200" s="82"/>
      <c r="G200" s="75"/>
      <c r="H200" s="75"/>
    </row>
    <row r="201" spans="1:8" x14ac:dyDescent="0.3">
      <c r="A201" s="82"/>
      <c r="B201" s="82"/>
      <c r="C201" s="78"/>
      <c r="D201" s="82"/>
      <c r="E201" s="82"/>
      <c r="F201" s="82"/>
      <c r="G201" s="75"/>
      <c r="H201" s="75"/>
    </row>
    <row r="202" spans="1:8" x14ac:dyDescent="0.3">
      <c r="A202" s="82"/>
      <c r="B202" s="82"/>
      <c r="C202" s="78"/>
      <c r="D202" s="82"/>
      <c r="E202" s="82"/>
      <c r="F202" s="82"/>
      <c r="G202" s="75"/>
      <c r="H202" s="75"/>
    </row>
    <row r="203" spans="1:8" x14ac:dyDescent="0.3">
      <c r="B203" s="82"/>
      <c r="C203" s="78"/>
    </row>
  </sheetData>
  <mergeCells count="7">
    <mergeCell ref="A34:C34"/>
    <mergeCell ref="A2:F2"/>
    <mergeCell ref="A6:A7"/>
    <mergeCell ref="B6:B7"/>
    <mergeCell ref="C6:C7"/>
    <mergeCell ref="D6:D7"/>
    <mergeCell ref="E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Стационар</vt:lpstr>
      <vt:lpstr>ВМП</vt:lpstr>
      <vt:lpstr>Свод</vt:lpstr>
      <vt:lpstr>ВМП!Заголовки_для_печати</vt:lpstr>
      <vt:lpstr>Стационар!Заголовки_для_печати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2021-02-09T13:31:04Z</cp:lastPrinted>
  <dcterms:created xsi:type="dcterms:W3CDTF">2014-01-23T06:45:26Z</dcterms:created>
  <dcterms:modified xsi:type="dcterms:W3CDTF">2021-02-09T13:31:48Z</dcterms:modified>
</cp:coreProperties>
</file>