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95" windowWidth="15000" windowHeight="7050" tabRatio="636"/>
  </bookViews>
  <sheets>
    <sheet name="Дневной стационар" sheetId="27" r:id="rId1"/>
  </sheets>
  <definedNames>
    <definedName name="_xlnm.Print_Titles" localSheetId="0">'Дневной стационар'!$8:$12</definedName>
  </definedNames>
  <calcPr calcId="145621"/>
</workbook>
</file>

<file path=xl/calcChain.xml><?xml version="1.0" encoding="utf-8"?>
<calcChain xmlns="http://schemas.openxmlformats.org/spreadsheetml/2006/main">
  <c r="Q150" i="27" l="1"/>
  <c r="N150" i="27"/>
  <c r="K150" i="27"/>
  <c r="H150" i="27"/>
  <c r="E150" i="27"/>
  <c r="F150" i="27"/>
  <c r="G150" i="27"/>
  <c r="F130" i="27"/>
  <c r="E130" i="27" s="1"/>
  <c r="G130" i="27"/>
  <c r="S103" i="27"/>
  <c r="Q103" i="27" s="1"/>
  <c r="R103" i="27"/>
  <c r="P103" i="27"/>
  <c r="O103" i="27"/>
  <c r="N103" i="27" s="1"/>
  <c r="M103" i="27"/>
  <c r="L103" i="27"/>
  <c r="K103" i="27"/>
  <c r="Q108" i="27"/>
  <c r="Q107" i="27"/>
  <c r="Q106" i="27"/>
  <c r="Q105" i="27"/>
  <c r="Q104" i="27"/>
  <c r="N108" i="27"/>
  <c r="N107" i="27"/>
  <c r="N106" i="27"/>
  <c r="N105" i="27"/>
  <c r="N104" i="27"/>
  <c r="K105" i="27"/>
  <c r="K106" i="27"/>
  <c r="K107" i="27"/>
  <c r="K108" i="27"/>
  <c r="K104" i="27"/>
  <c r="J103" i="27"/>
  <c r="I103" i="27"/>
  <c r="H105" i="27"/>
  <c r="H106" i="27"/>
  <c r="H107" i="27"/>
  <c r="H108" i="27"/>
  <c r="Q62" i="27"/>
  <c r="N62" i="27"/>
  <c r="K62" i="27"/>
  <c r="H62" i="27"/>
  <c r="F104" i="27"/>
  <c r="E104" i="27" s="1"/>
  <c r="G104" i="27"/>
  <c r="F105" i="27"/>
  <c r="E105" i="27" s="1"/>
  <c r="G105" i="27"/>
  <c r="F106" i="27"/>
  <c r="E106" i="27" s="1"/>
  <c r="G106" i="27"/>
  <c r="E107" i="27"/>
  <c r="F107" i="27"/>
  <c r="G107" i="27"/>
  <c r="F108" i="27"/>
  <c r="E108" i="27" s="1"/>
  <c r="G108" i="27"/>
  <c r="E62" i="27"/>
  <c r="F62" i="27"/>
  <c r="G62" i="27"/>
  <c r="F34" i="27"/>
  <c r="E34" i="27" s="1"/>
  <c r="G34" i="27"/>
  <c r="Q34" i="27"/>
  <c r="N34" i="27"/>
  <c r="K34" i="27"/>
  <c r="H34" i="27"/>
  <c r="F103" i="27" l="1"/>
  <c r="G103" i="27"/>
  <c r="E103" i="27" s="1"/>
  <c r="S101" i="27"/>
  <c r="R101" i="27"/>
  <c r="P101" i="27"/>
  <c r="O101" i="27"/>
  <c r="M101" i="27"/>
  <c r="L101" i="27"/>
  <c r="J101" i="27"/>
  <c r="I101" i="27"/>
  <c r="I154" i="27" s="1"/>
  <c r="S49" i="27"/>
  <c r="R49" i="27"/>
  <c r="P49" i="27"/>
  <c r="O49" i="27"/>
  <c r="O154" i="27" s="1"/>
  <c r="M49" i="27"/>
  <c r="L49" i="27"/>
  <c r="J49" i="27"/>
  <c r="J154" i="27" s="1"/>
  <c r="I49" i="27"/>
  <c r="S154" i="27"/>
  <c r="R154" i="27"/>
  <c r="Q154" i="27"/>
  <c r="P154" i="27"/>
  <c r="M154" i="27"/>
  <c r="L154" i="27"/>
  <c r="K154" i="27" s="1"/>
  <c r="Q153" i="27"/>
  <c r="Q152" i="27"/>
  <c r="N153" i="27"/>
  <c r="N152" i="27"/>
  <c r="K153" i="27"/>
  <c r="K152" i="27"/>
  <c r="H153" i="27"/>
  <c r="N154" i="27" l="1"/>
  <c r="H154" i="27"/>
  <c r="F154" i="27"/>
  <c r="G154" i="27"/>
  <c r="E154" i="27" s="1"/>
  <c r="Q61" i="27"/>
  <c r="N61" i="27"/>
  <c r="K61" i="27"/>
  <c r="H61" i="27"/>
  <c r="G61" i="27"/>
  <c r="F61" i="27"/>
  <c r="E61" i="27" s="1"/>
  <c r="Q60" i="27"/>
  <c r="K60" i="27"/>
  <c r="H60" i="27"/>
  <c r="G60" i="27"/>
  <c r="F60" i="27"/>
  <c r="S59" i="27"/>
  <c r="R59" i="27"/>
  <c r="P59" i="27"/>
  <c r="O59" i="27"/>
  <c r="N59" i="27" s="1"/>
  <c r="M59" i="27"/>
  <c r="L59" i="27"/>
  <c r="J59" i="27"/>
  <c r="I59" i="27"/>
  <c r="H59" i="27" s="1"/>
  <c r="E60" i="27" l="1"/>
  <c r="G59" i="27"/>
  <c r="K59" i="27"/>
  <c r="F59" i="27"/>
  <c r="Q59" i="27"/>
  <c r="E59" i="27" l="1"/>
  <c r="Q120" i="27"/>
  <c r="N120" i="27"/>
  <c r="K120" i="27"/>
  <c r="H120" i="27"/>
  <c r="G120" i="27"/>
  <c r="F120" i="27"/>
  <c r="S119" i="27"/>
  <c r="R119" i="27"/>
  <c r="P119" i="27"/>
  <c r="O119" i="27"/>
  <c r="M119" i="27"/>
  <c r="L119" i="27"/>
  <c r="J119" i="27"/>
  <c r="I119" i="27"/>
  <c r="H119" i="27" s="1"/>
  <c r="E120" i="27" l="1"/>
  <c r="Q119" i="27"/>
  <c r="N119" i="27"/>
  <c r="G119" i="27"/>
  <c r="K119" i="27"/>
  <c r="F119" i="27"/>
  <c r="E119" i="27" l="1"/>
  <c r="Q79" i="27" l="1"/>
  <c r="N79" i="27"/>
  <c r="K79" i="27"/>
  <c r="H79" i="27"/>
  <c r="G79" i="27"/>
  <c r="F79" i="27"/>
  <c r="S78" i="27"/>
  <c r="R78" i="27"/>
  <c r="P78" i="27"/>
  <c r="O78" i="27"/>
  <c r="L78" i="27"/>
  <c r="K78" i="27" s="1"/>
  <c r="I78" i="27"/>
  <c r="H78" i="27" s="1"/>
  <c r="Q77" i="27"/>
  <c r="N77" i="27"/>
  <c r="K77" i="27"/>
  <c r="H77" i="27"/>
  <c r="G77" i="27"/>
  <c r="F77" i="27"/>
  <c r="Q76" i="27"/>
  <c r="N76" i="27"/>
  <c r="K76" i="27"/>
  <c r="H76" i="27"/>
  <c r="G76" i="27"/>
  <c r="F76" i="27"/>
  <c r="Q75" i="27"/>
  <c r="N75" i="27"/>
  <c r="K75" i="27"/>
  <c r="H75" i="27"/>
  <c r="G75" i="27"/>
  <c r="F75" i="27"/>
  <c r="Q74" i="27"/>
  <c r="N74" i="27"/>
  <c r="K74" i="27"/>
  <c r="H74" i="27"/>
  <c r="G74" i="27"/>
  <c r="F74" i="27"/>
  <c r="S73" i="27"/>
  <c r="R73" i="27"/>
  <c r="P73" i="27"/>
  <c r="O73" i="27"/>
  <c r="M73" i="27"/>
  <c r="L73" i="27"/>
  <c r="J73" i="27"/>
  <c r="I73" i="27"/>
  <c r="H73" i="27" l="1"/>
  <c r="E76" i="27"/>
  <c r="G73" i="27"/>
  <c r="K73" i="27"/>
  <c r="E79" i="27"/>
  <c r="G78" i="27"/>
  <c r="E75" i="27"/>
  <c r="N78" i="27"/>
  <c r="E74" i="27"/>
  <c r="Q78" i="27"/>
  <c r="F78" i="27"/>
  <c r="N73" i="27"/>
  <c r="F73" i="27"/>
  <c r="Q73" i="27"/>
  <c r="E77" i="27"/>
  <c r="E78" i="27" l="1"/>
  <c r="E73" i="27"/>
  <c r="S129" i="27" l="1"/>
  <c r="R129" i="27"/>
  <c r="P129" i="27"/>
  <c r="O129" i="27"/>
  <c r="M129" i="27"/>
  <c r="L129" i="27"/>
  <c r="J129" i="27"/>
  <c r="I129" i="27"/>
  <c r="F129" i="27" l="1"/>
  <c r="N129" i="27"/>
  <c r="K129" i="27"/>
  <c r="Q129" i="27"/>
  <c r="H129" i="27"/>
  <c r="G129" i="27"/>
  <c r="E129" i="27" l="1"/>
  <c r="Q33" i="27" l="1"/>
  <c r="N33" i="27"/>
  <c r="K33" i="27"/>
  <c r="H33" i="27"/>
  <c r="G33" i="27"/>
  <c r="F33" i="27"/>
  <c r="Q32" i="27"/>
  <c r="N32" i="27"/>
  <c r="K32" i="27"/>
  <c r="H32" i="27"/>
  <c r="G32" i="27"/>
  <c r="F32" i="27"/>
  <c r="Q31" i="27"/>
  <c r="N31" i="27"/>
  <c r="K31" i="27"/>
  <c r="H31" i="27"/>
  <c r="G31" i="27"/>
  <c r="F31" i="27"/>
  <c r="Q30" i="27"/>
  <c r="N30" i="27"/>
  <c r="K30" i="27"/>
  <c r="H30" i="27"/>
  <c r="G30" i="27"/>
  <c r="F30" i="27"/>
  <c r="Q29" i="27"/>
  <c r="N29" i="27"/>
  <c r="K29" i="27"/>
  <c r="H29" i="27"/>
  <c r="G29" i="27"/>
  <c r="F29" i="27"/>
  <c r="Q28" i="27"/>
  <c r="N28" i="27"/>
  <c r="K28" i="27"/>
  <c r="H28" i="27"/>
  <c r="G28" i="27"/>
  <c r="F28" i="27"/>
  <c r="Q27" i="27"/>
  <c r="N27" i="27"/>
  <c r="K27" i="27"/>
  <c r="H27" i="27"/>
  <c r="G27" i="27"/>
  <c r="F27" i="27"/>
  <c r="Q26" i="27"/>
  <c r="N26" i="27"/>
  <c r="K26" i="27"/>
  <c r="H26" i="27"/>
  <c r="G26" i="27"/>
  <c r="F26" i="27"/>
  <c r="Q25" i="27"/>
  <c r="N25" i="27"/>
  <c r="K25" i="27"/>
  <c r="H25" i="27"/>
  <c r="G25" i="27"/>
  <c r="F25" i="27"/>
  <c r="S24" i="27"/>
  <c r="R24" i="27"/>
  <c r="P24" i="27"/>
  <c r="O24" i="27"/>
  <c r="M24" i="27"/>
  <c r="L24" i="27"/>
  <c r="J24" i="27"/>
  <c r="I24" i="27"/>
  <c r="Q24" i="27" l="1"/>
  <c r="E28" i="27"/>
  <c r="E32" i="27"/>
  <c r="N24" i="27"/>
  <c r="E25" i="27"/>
  <c r="E29" i="27"/>
  <c r="E33" i="27"/>
  <c r="H24" i="27"/>
  <c r="E27" i="27"/>
  <c r="E31" i="27"/>
  <c r="G24" i="27"/>
  <c r="E26" i="27"/>
  <c r="K24" i="27"/>
  <c r="E30" i="27"/>
  <c r="F24" i="27"/>
  <c r="E24" i="27" s="1"/>
  <c r="Q72" i="27" l="1"/>
  <c r="N72" i="27"/>
  <c r="K72" i="27"/>
  <c r="H72" i="27"/>
  <c r="G72" i="27"/>
  <c r="F72" i="27"/>
  <c r="Q71" i="27"/>
  <c r="N71" i="27"/>
  <c r="K71" i="27"/>
  <c r="H71" i="27"/>
  <c r="G71" i="27"/>
  <c r="F71" i="27"/>
  <c r="Q70" i="27"/>
  <c r="N70" i="27"/>
  <c r="K70" i="27"/>
  <c r="H70" i="27"/>
  <c r="G70" i="27"/>
  <c r="F70" i="27"/>
  <c r="Q69" i="27"/>
  <c r="N69" i="27"/>
  <c r="K69" i="27"/>
  <c r="H69" i="27"/>
  <c r="G69" i="27"/>
  <c r="F69" i="27"/>
  <c r="Q68" i="27"/>
  <c r="N68" i="27"/>
  <c r="K68" i="27"/>
  <c r="H68" i="27"/>
  <c r="G68" i="27"/>
  <c r="F68" i="27"/>
  <c r="S67" i="27"/>
  <c r="R67" i="27"/>
  <c r="P67" i="27"/>
  <c r="O67" i="27"/>
  <c r="M67" i="27"/>
  <c r="L67" i="27"/>
  <c r="J67" i="27"/>
  <c r="I67" i="27"/>
  <c r="E68" i="27" l="1"/>
  <c r="E69" i="27"/>
  <c r="E71" i="27"/>
  <c r="E70" i="27"/>
  <c r="K67" i="27"/>
  <c r="H67" i="27"/>
  <c r="N67" i="27"/>
  <c r="Q67" i="27"/>
  <c r="E72" i="27"/>
  <c r="G67" i="27"/>
  <c r="F67" i="27"/>
  <c r="E67" i="27" l="1"/>
  <c r="Q118" i="27" l="1"/>
  <c r="N118" i="27"/>
  <c r="K118" i="27"/>
  <c r="H118" i="27"/>
  <c r="G118" i="27"/>
  <c r="F118" i="27"/>
  <c r="Q117" i="27"/>
  <c r="N117" i="27"/>
  <c r="K117" i="27"/>
  <c r="H117" i="27"/>
  <c r="G117" i="27"/>
  <c r="F117" i="27"/>
  <c r="Q116" i="27"/>
  <c r="N116" i="27"/>
  <c r="K116" i="27"/>
  <c r="H116" i="27"/>
  <c r="G116" i="27"/>
  <c r="F116" i="27"/>
  <c r="Q115" i="27"/>
  <c r="N115" i="27"/>
  <c r="K115" i="27"/>
  <c r="H115" i="27"/>
  <c r="G115" i="27"/>
  <c r="F115" i="27"/>
  <c r="Q114" i="27"/>
  <c r="N114" i="27"/>
  <c r="K114" i="27"/>
  <c r="H114" i="27"/>
  <c r="G114" i="27"/>
  <c r="F114" i="27"/>
  <c r="Q113" i="27"/>
  <c r="N113" i="27"/>
  <c r="K113" i="27"/>
  <c r="H113" i="27"/>
  <c r="G113" i="27"/>
  <c r="F113" i="27"/>
  <c r="S112" i="27"/>
  <c r="R112" i="27"/>
  <c r="P112" i="27"/>
  <c r="O112" i="27"/>
  <c r="M112" i="27"/>
  <c r="L112" i="27"/>
  <c r="J112" i="27"/>
  <c r="I112" i="27"/>
  <c r="H112" i="27" l="1"/>
  <c r="N112" i="27"/>
  <c r="Q112" i="27"/>
  <c r="E116" i="27"/>
  <c r="E117" i="27"/>
  <c r="E115" i="27"/>
  <c r="E113" i="27"/>
  <c r="G112" i="27"/>
  <c r="E114" i="27"/>
  <c r="K112" i="27"/>
  <c r="E118" i="27"/>
  <c r="F112" i="27"/>
  <c r="E112" i="27" s="1"/>
  <c r="Q66" i="27" l="1"/>
  <c r="N66" i="27"/>
  <c r="K66" i="27"/>
  <c r="H66" i="27"/>
  <c r="G66" i="27"/>
  <c r="F66" i="27"/>
  <c r="Q65" i="27"/>
  <c r="N65" i="27"/>
  <c r="K65" i="27"/>
  <c r="H65" i="27"/>
  <c r="G65" i="27"/>
  <c r="F65" i="27"/>
  <c r="Q64" i="27"/>
  <c r="N64" i="27"/>
  <c r="K64" i="27"/>
  <c r="H64" i="27"/>
  <c r="G64" i="27"/>
  <c r="F64" i="27"/>
  <c r="S63" i="27"/>
  <c r="R63" i="27"/>
  <c r="P63" i="27"/>
  <c r="O63" i="27"/>
  <c r="M63" i="27"/>
  <c r="L63" i="27"/>
  <c r="J63" i="27"/>
  <c r="I63" i="27"/>
  <c r="Q63" i="27" l="1"/>
  <c r="H63" i="27"/>
  <c r="N63" i="27"/>
  <c r="K63" i="27"/>
  <c r="E65" i="27"/>
  <c r="E64" i="27"/>
  <c r="E66" i="27"/>
  <c r="F63" i="27"/>
  <c r="G63" i="27"/>
  <c r="E63" i="27" l="1"/>
  <c r="Q111" i="27" l="1"/>
  <c r="N111" i="27"/>
  <c r="K111" i="27"/>
  <c r="H111" i="27"/>
  <c r="G111" i="27"/>
  <c r="F111" i="27"/>
  <c r="Q110" i="27"/>
  <c r="N110" i="27"/>
  <c r="K110" i="27"/>
  <c r="H110" i="27"/>
  <c r="G110" i="27"/>
  <c r="F110" i="27"/>
  <c r="S109" i="27"/>
  <c r="R109" i="27"/>
  <c r="P109" i="27"/>
  <c r="O109" i="27"/>
  <c r="M109" i="27"/>
  <c r="L109" i="27"/>
  <c r="J109" i="27"/>
  <c r="I109" i="27"/>
  <c r="Q109" i="27" l="1"/>
  <c r="E110" i="27"/>
  <c r="K109" i="27"/>
  <c r="G109" i="27"/>
  <c r="N109" i="27"/>
  <c r="H109" i="27"/>
  <c r="F109" i="27"/>
  <c r="E111" i="27"/>
  <c r="E109" i="27" l="1"/>
  <c r="Q141" i="27" l="1"/>
  <c r="N141" i="27"/>
  <c r="K141" i="27"/>
  <c r="H141" i="27"/>
  <c r="G141" i="27"/>
  <c r="F141" i="27"/>
  <c r="Q140" i="27"/>
  <c r="N140" i="27"/>
  <c r="K140" i="27"/>
  <c r="H140" i="27"/>
  <c r="G140" i="27"/>
  <c r="F140" i="27"/>
  <c r="Q139" i="27"/>
  <c r="N139" i="27"/>
  <c r="K139" i="27"/>
  <c r="H139" i="27"/>
  <c r="G139" i="27"/>
  <c r="F139" i="27"/>
  <c r="Q138" i="27"/>
  <c r="N138" i="27"/>
  <c r="K138" i="27"/>
  <c r="H138" i="27"/>
  <c r="G138" i="27"/>
  <c r="F138" i="27"/>
  <c r="Q137" i="27"/>
  <c r="N137" i="27"/>
  <c r="K137" i="27"/>
  <c r="H137" i="27"/>
  <c r="G137" i="27"/>
  <c r="F137" i="27"/>
  <c r="S136" i="27"/>
  <c r="R136" i="27"/>
  <c r="P136" i="27"/>
  <c r="O136" i="27"/>
  <c r="M136" i="27"/>
  <c r="L136" i="27"/>
  <c r="J136" i="27"/>
  <c r="I136" i="27"/>
  <c r="E140" i="27" l="1"/>
  <c r="E137" i="27"/>
  <c r="E139" i="27"/>
  <c r="E138" i="27"/>
  <c r="F136" i="27"/>
  <c r="G136" i="27"/>
  <c r="Q136" i="27"/>
  <c r="E141" i="27"/>
  <c r="H136" i="27"/>
  <c r="N136" i="27"/>
  <c r="K136" i="27"/>
  <c r="E136" i="27" l="1"/>
  <c r="Q148" i="27" l="1"/>
  <c r="N148" i="27"/>
  <c r="K148" i="27"/>
  <c r="H148" i="27"/>
  <c r="G148" i="27"/>
  <c r="F148" i="27"/>
  <c r="Q147" i="27"/>
  <c r="N147" i="27"/>
  <c r="K147" i="27"/>
  <c r="H147" i="27"/>
  <c r="G147" i="27"/>
  <c r="F147" i="27"/>
  <c r="S146" i="27"/>
  <c r="R146" i="27"/>
  <c r="P146" i="27"/>
  <c r="O146" i="27"/>
  <c r="M146" i="27"/>
  <c r="L146" i="27"/>
  <c r="J146" i="27"/>
  <c r="I146" i="27"/>
  <c r="E148" i="27" l="1"/>
  <c r="N146" i="27"/>
  <c r="K146" i="27"/>
  <c r="Q146" i="27"/>
  <c r="F146" i="27"/>
  <c r="G146" i="27"/>
  <c r="E147" i="27"/>
  <c r="H146" i="27"/>
  <c r="E146" i="27" l="1"/>
  <c r="Q124" i="27" l="1"/>
  <c r="N124" i="27"/>
  <c r="K124" i="27"/>
  <c r="H124" i="27"/>
  <c r="G124" i="27"/>
  <c r="F124" i="27"/>
  <c r="Q123" i="27"/>
  <c r="N123" i="27"/>
  <c r="K123" i="27"/>
  <c r="H123" i="27"/>
  <c r="G123" i="27"/>
  <c r="F123" i="27"/>
  <c r="Q122" i="27"/>
  <c r="N122" i="27"/>
  <c r="K122" i="27"/>
  <c r="H122" i="27"/>
  <c r="G122" i="27"/>
  <c r="F122" i="27"/>
  <c r="S121" i="27"/>
  <c r="R121" i="27"/>
  <c r="P121" i="27"/>
  <c r="O121" i="27"/>
  <c r="M121" i="27"/>
  <c r="L121" i="27"/>
  <c r="J121" i="27"/>
  <c r="I121" i="27"/>
  <c r="N121" i="27" l="1"/>
  <c r="E124" i="27"/>
  <c r="Q121" i="27"/>
  <c r="H121" i="27"/>
  <c r="K121" i="27"/>
  <c r="G121" i="27"/>
  <c r="E123" i="27"/>
  <c r="E122" i="27"/>
  <c r="F121" i="27"/>
  <c r="E121" i="27" l="1"/>
  <c r="S149" i="27"/>
  <c r="R149" i="27"/>
  <c r="P149" i="27"/>
  <c r="O149" i="27"/>
  <c r="M149" i="27"/>
  <c r="L149" i="27"/>
  <c r="J149" i="27"/>
  <c r="I149" i="27"/>
  <c r="K149" i="27" l="1"/>
  <c r="Q149" i="27"/>
  <c r="G149" i="27"/>
  <c r="F149" i="27"/>
  <c r="N149" i="27"/>
  <c r="H149" i="27"/>
  <c r="E149" i="27" l="1"/>
  <c r="Q58" i="27" l="1"/>
  <c r="N58" i="27"/>
  <c r="K58" i="27"/>
  <c r="H58" i="27"/>
  <c r="G58" i="27"/>
  <c r="F58" i="27"/>
  <c r="S57" i="27"/>
  <c r="R57" i="27"/>
  <c r="P57" i="27"/>
  <c r="O57" i="27"/>
  <c r="M57" i="27"/>
  <c r="L57" i="27"/>
  <c r="J57" i="27"/>
  <c r="I57" i="27"/>
  <c r="K57" i="27" l="1"/>
  <c r="Q57" i="27"/>
  <c r="E58" i="27"/>
  <c r="F57" i="27"/>
  <c r="N57" i="27"/>
  <c r="G57" i="27"/>
  <c r="H57" i="27"/>
  <c r="E57" i="27" l="1"/>
  <c r="Q35" i="27"/>
  <c r="N35" i="27"/>
  <c r="K35" i="27"/>
  <c r="H35" i="27"/>
  <c r="G35" i="27"/>
  <c r="F35" i="27"/>
  <c r="S34" i="27"/>
  <c r="R34" i="27"/>
  <c r="P34" i="27"/>
  <c r="O34" i="27"/>
  <c r="M34" i="27"/>
  <c r="L34" i="27"/>
  <c r="J34" i="27"/>
  <c r="I34" i="27"/>
  <c r="E35" i="27" l="1"/>
  <c r="Q84" i="27" l="1"/>
  <c r="N84" i="27"/>
  <c r="K84" i="27"/>
  <c r="H84" i="27"/>
  <c r="G84" i="27"/>
  <c r="F84" i="27"/>
  <c r="Q83" i="27"/>
  <c r="N83" i="27"/>
  <c r="K83" i="27"/>
  <c r="H83" i="27"/>
  <c r="G83" i="27"/>
  <c r="F83" i="27"/>
  <c r="S82" i="27"/>
  <c r="R82" i="27"/>
  <c r="P82" i="27"/>
  <c r="O82" i="27"/>
  <c r="M82" i="27"/>
  <c r="L82" i="27"/>
  <c r="J82" i="27"/>
  <c r="I82" i="27"/>
  <c r="E84" i="27" l="1"/>
  <c r="Q82" i="27"/>
  <c r="F82" i="27"/>
  <c r="N82" i="27"/>
  <c r="E83" i="27"/>
  <c r="K82" i="27"/>
  <c r="H82" i="27"/>
  <c r="G82" i="27"/>
  <c r="E82" i="27" l="1"/>
  <c r="Q23" i="27" l="1"/>
  <c r="N23" i="27"/>
  <c r="K23" i="27"/>
  <c r="H23" i="27"/>
  <c r="G23" i="27"/>
  <c r="F23" i="27"/>
  <c r="Q22" i="27"/>
  <c r="N22" i="27"/>
  <c r="K22" i="27"/>
  <c r="H22" i="27"/>
  <c r="G22" i="27"/>
  <c r="F22" i="27"/>
  <c r="Q21" i="27"/>
  <c r="N21" i="27"/>
  <c r="K21" i="27"/>
  <c r="H21" i="27"/>
  <c r="G21" i="27"/>
  <c r="F21" i="27"/>
  <c r="Q20" i="27"/>
  <c r="N20" i="27"/>
  <c r="K20" i="27"/>
  <c r="H20" i="27"/>
  <c r="G20" i="27"/>
  <c r="F20" i="27"/>
  <c r="Q19" i="27"/>
  <c r="N19" i="27"/>
  <c r="K19" i="27"/>
  <c r="H19" i="27"/>
  <c r="G19" i="27"/>
  <c r="F19" i="27"/>
  <c r="Q18" i="27"/>
  <c r="N18" i="27"/>
  <c r="K18" i="27"/>
  <c r="H18" i="27"/>
  <c r="G18" i="27"/>
  <c r="F18" i="27"/>
  <c r="S17" i="27"/>
  <c r="R17" i="27"/>
  <c r="P17" i="27"/>
  <c r="O17" i="27"/>
  <c r="M17" i="27"/>
  <c r="L17" i="27"/>
  <c r="J17" i="27"/>
  <c r="I17" i="27"/>
  <c r="N17" i="27" l="1"/>
  <c r="E18" i="27"/>
  <c r="E23" i="27"/>
  <c r="K17" i="27"/>
  <c r="Q17" i="27"/>
  <c r="E19" i="27"/>
  <c r="E21" i="27"/>
  <c r="E22" i="27"/>
  <c r="H17" i="27"/>
  <c r="E20" i="27"/>
  <c r="G17" i="27"/>
  <c r="F17" i="27"/>
  <c r="E17" i="27" l="1"/>
  <c r="Q135" i="27" l="1"/>
  <c r="N135" i="27"/>
  <c r="K135" i="27"/>
  <c r="H135" i="27"/>
  <c r="G135" i="27"/>
  <c r="F135" i="27"/>
  <c r="Q134" i="27"/>
  <c r="N134" i="27"/>
  <c r="K134" i="27"/>
  <c r="H134" i="27"/>
  <c r="G134" i="27"/>
  <c r="F134" i="27"/>
  <c r="Q133" i="27"/>
  <c r="N133" i="27"/>
  <c r="K133" i="27"/>
  <c r="H133" i="27"/>
  <c r="G133" i="27"/>
  <c r="F133" i="27"/>
  <c r="Q132" i="27"/>
  <c r="N132" i="27"/>
  <c r="K132" i="27"/>
  <c r="H132" i="27"/>
  <c r="G132" i="27"/>
  <c r="F132" i="27"/>
  <c r="S131" i="27"/>
  <c r="R131" i="27"/>
  <c r="P131" i="27"/>
  <c r="O131" i="27"/>
  <c r="M131" i="27"/>
  <c r="L131" i="27"/>
  <c r="J131" i="27"/>
  <c r="I131" i="27"/>
  <c r="Q131" i="27" l="1"/>
  <c r="E132" i="27"/>
  <c r="N131" i="27"/>
  <c r="E134" i="27"/>
  <c r="E135" i="27"/>
  <c r="G131" i="27"/>
  <c r="K131" i="27"/>
  <c r="F131" i="27"/>
  <c r="E133" i="27"/>
  <c r="H131" i="27"/>
  <c r="E131" i="27" l="1"/>
  <c r="S92" i="27" l="1"/>
  <c r="R92" i="27"/>
  <c r="P92" i="27"/>
  <c r="O92" i="27"/>
  <c r="M92" i="27"/>
  <c r="L92" i="27"/>
  <c r="J92" i="27"/>
  <c r="I92" i="27"/>
  <c r="Q93" i="27"/>
  <c r="N93" i="27"/>
  <c r="K93" i="27"/>
  <c r="H93" i="27"/>
  <c r="G93" i="27"/>
  <c r="F93" i="27"/>
  <c r="E93" i="27" l="1"/>
  <c r="Q16" i="27" l="1"/>
  <c r="N16" i="27"/>
  <c r="K16" i="27"/>
  <c r="H16" i="27"/>
  <c r="G16" i="27"/>
  <c r="F16" i="27"/>
  <c r="Q15" i="27"/>
  <c r="N15" i="27"/>
  <c r="K15" i="27"/>
  <c r="H15" i="27"/>
  <c r="G15" i="27"/>
  <c r="F15" i="27"/>
  <c r="Q14" i="27"/>
  <c r="N14" i="27"/>
  <c r="K14" i="27"/>
  <c r="H14" i="27"/>
  <c r="G14" i="27"/>
  <c r="F14" i="27"/>
  <c r="S13" i="27"/>
  <c r="R13" i="27"/>
  <c r="P13" i="27"/>
  <c r="O13" i="27"/>
  <c r="M13" i="27"/>
  <c r="L13" i="27"/>
  <c r="J13" i="27"/>
  <c r="I13" i="27"/>
  <c r="K13" i="27" l="1"/>
  <c r="Q13" i="27"/>
  <c r="E16" i="27"/>
  <c r="E15" i="27"/>
  <c r="N13" i="27"/>
  <c r="F13" i="27"/>
  <c r="E14" i="27"/>
  <c r="H13" i="27"/>
  <c r="G13" i="27"/>
  <c r="E13" i="27" l="1"/>
  <c r="Q91" i="27"/>
  <c r="N91" i="27"/>
  <c r="K91" i="27"/>
  <c r="H91" i="27"/>
  <c r="G91" i="27"/>
  <c r="F91" i="27"/>
  <c r="S90" i="27"/>
  <c r="R90" i="27"/>
  <c r="P90" i="27"/>
  <c r="O90" i="27"/>
  <c r="M90" i="27"/>
  <c r="L90" i="27"/>
  <c r="J90" i="27"/>
  <c r="I90" i="27"/>
  <c r="N90" i="27" l="1"/>
  <c r="Q90" i="27"/>
  <c r="K90" i="27"/>
  <c r="F90" i="27"/>
  <c r="E91" i="27"/>
  <c r="H90" i="27"/>
  <c r="G90" i="27"/>
  <c r="E90" i="27" l="1"/>
  <c r="G128" i="27" l="1"/>
  <c r="F128" i="27"/>
  <c r="S127" i="27"/>
  <c r="R127" i="27"/>
  <c r="P127" i="27"/>
  <c r="O127" i="27"/>
  <c r="M127" i="27"/>
  <c r="L127" i="27"/>
  <c r="J127" i="27"/>
  <c r="I127" i="27"/>
  <c r="K127" i="27" l="1"/>
  <c r="E128" i="27"/>
  <c r="Q127" i="27"/>
  <c r="N127" i="27"/>
  <c r="G127" i="27"/>
  <c r="H127" i="27"/>
  <c r="F127" i="27"/>
  <c r="E127" i="27" l="1"/>
  <c r="Q95" i="27"/>
  <c r="N95" i="27"/>
  <c r="K95" i="27"/>
  <c r="H95" i="27"/>
  <c r="G95" i="27"/>
  <c r="F95" i="27"/>
  <c r="S94" i="27"/>
  <c r="R94" i="27"/>
  <c r="P94" i="27"/>
  <c r="O94" i="27"/>
  <c r="M94" i="27"/>
  <c r="L94" i="27"/>
  <c r="J94" i="27"/>
  <c r="I94" i="27"/>
  <c r="E95" i="27" l="1"/>
  <c r="Q94" i="27"/>
  <c r="N94" i="27"/>
  <c r="H94" i="27"/>
  <c r="K94" i="27"/>
  <c r="G94" i="27"/>
  <c r="F94" i="27"/>
  <c r="E94" i="27" l="1"/>
  <c r="S55" i="27" l="1"/>
  <c r="R55" i="27"/>
  <c r="P55" i="27"/>
  <c r="O55" i="27"/>
  <c r="M55" i="27"/>
  <c r="L55" i="27"/>
  <c r="J55" i="27"/>
  <c r="I55" i="27"/>
  <c r="Q56" i="27"/>
  <c r="N56" i="27"/>
  <c r="K56" i="27"/>
  <c r="H56" i="27"/>
  <c r="G56" i="27"/>
  <c r="F56" i="27"/>
  <c r="E56" i="27" l="1"/>
  <c r="H55" i="27"/>
  <c r="N55" i="27"/>
  <c r="G55" i="27"/>
  <c r="K55" i="27"/>
  <c r="Q55" i="27"/>
  <c r="F55" i="27"/>
  <c r="E55" i="27" l="1"/>
  <c r="Q54" i="27"/>
  <c r="N54" i="27"/>
  <c r="K54" i="27"/>
  <c r="H54" i="27"/>
  <c r="G54" i="27"/>
  <c r="F54" i="27"/>
  <c r="Q53" i="27"/>
  <c r="N53" i="27"/>
  <c r="K53" i="27"/>
  <c r="H53" i="27"/>
  <c r="G53" i="27"/>
  <c r="F53" i="27"/>
  <c r="Q52" i="27"/>
  <c r="N52" i="27"/>
  <c r="K52" i="27"/>
  <c r="H52" i="27"/>
  <c r="G52" i="27"/>
  <c r="F52" i="27"/>
  <c r="Q51" i="27"/>
  <c r="N51" i="27"/>
  <c r="K51" i="27"/>
  <c r="H51" i="27"/>
  <c r="G51" i="27"/>
  <c r="F51" i="27"/>
  <c r="Q50" i="27"/>
  <c r="N50" i="27"/>
  <c r="K50" i="27"/>
  <c r="H50" i="27"/>
  <c r="G50" i="27"/>
  <c r="F50" i="27"/>
  <c r="G49" i="27" l="1"/>
  <c r="Q49" i="27"/>
  <c r="F49" i="27"/>
  <c r="E52" i="27"/>
  <c r="E54" i="27"/>
  <c r="N49" i="27"/>
  <c r="E50" i="27"/>
  <c r="E53" i="27"/>
  <c r="K49" i="27"/>
  <c r="E51" i="27"/>
  <c r="H49" i="27"/>
  <c r="E49" i="27" l="1"/>
  <c r="S126" i="27" l="1"/>
  <c r="Q126" i="27" s="1"/>
  <c r="N126" i="27"/>
  <c r="K126" i="27"/>
  <c r="H126" i="27"/>
  <c r="F126" i="27"/>
  <c r="P125" i="27"/>
  <c r="O125" i="27"/>
  <c r="M125" i="27"/>
  <c r="L125" i="27"/>
  <c r="J125" i="27"/>
  <c r="I125" i="27"/>
  <c r="N125" i="27" l="1"/>
  <c r="K125" i="27"/>
  <c r="F125" i="27"/>
  <c r="G126" i="27"/>
  <c r="E126" i="27" s="1"/>
  <c r="G125" i="27"/>
  <c r="H125" i="27"/>
  <c r="E125" i="27" l="1"/>
  <c r="S47" i="27" l="1"/>
  <c r="R47" i="27"/>
  <c r="P47" i="27"/>
  <c r="O47" i="27"/>
  <c r="M47" i="27"/>
  <c r="L47" i="27"/>
  <c r="J47" i="27"/>
  <c r="I47" i="27"/>
  <c r="Q48" i="27"/>
  <c r="N48" i="27"/>
  <c r="K48" i="27"/>
  <c r="H48" i="27"/>
  <c r="G48" i="27"/>
  <c r="F48" i="27"/>
  <c r="H47" i="27" l="1"/>
  <c r="N47" i="27"/>
  <c r="F47" i="27"/>
  <c r="E48" i="27"/>
  <c r="K47" i="27"/>
  <c r="Q47" i="27"/>
  <c r="G47" i="27"/>
  <c r="E47" i="27" l="1"/>
  <c r="Q89" i="27" l="1"/>
  <c r="N89" i="27"/>
  <c r="K89" i="27"/>
  <c r="H89" i="27"/>
  <c r="G89" i="27"/>
  <c r="F89" i="27"/>
  <c r="Q88" i="27"/>
  <c r="N88" i="27"/>
  <c r="K88" i="27"/>
  <c r="H88" i="27"/>
  <c r="G88" i="27"/>
  <c r="F88" i="27"/>
  <c r="Q87" i="27"/>
  <c r="N87" i="27"/>
  <c r="K87" i="27"/>
  <c r="H87" i="27"/>
  <c r="G87" i="27"/>
  <c r="F87" i="27"/>
  <c r="Q86" i="27"/>
  <c r="N86" i="27"/>
  <c r="K86" i="27"/>
  <c r="H86" i="27"/>
  <c r="G86" i="27"/>
  <c r="F86" i="27"/>
  <c r="S85" i="27"/>
  <c r="R85" i="27"/>
  <c r="P85" i="27"/>
  <c r="O85" i="27"/>
  <c r="M85" i="27"/>
  <c r="L85" i="27"/>
  <c r="J85" i="27"/>
  <c r="I85" i="27"/>
  <c r="E89" i="27" l="1"/>
  <c r="N85" i="27"/>
  <c r="E88" i="27"/>
  <c r="F85" i="27"/>
  <c r="K85" i="27"/>
  <c r="E86" i="27"/>
  <c r="Q85" i="27"/>
  <c r="E87" i="27"/>
  <c r="G85" i="27"/>
  <c r="H85" i="27"/>
  <c r="E85" i="27" l="1"/>
  <c r="Q46" i="27" l="1"/>
  <c r="N46" i="27"/>
  <c r="K46" i="27"/>
  <c r="H46" i="27"/>
  <c r="G46" i="27"/>
  <c r="F46" i="27"/>
  <c r="S45" i="27"/>
  <c r="R45" i="27"/>
  <c r="P45" i="27"/>
  <c r="O45" i="27"/>
  <c r="M45" i="27"/>
  <c r="L45" i="27"/>
  <c r="J45" i="27"/>
  <c r="I45" i="27"/>
  <c r="K45" i="27" l="1"/>
  <c r="Q45" i="27"/>
  <c r="G45" i="27"/>
  <c r="H45" i="27"/>
  <c r="E46" i="27"/>
  <c r="N45" i="27"/>
  <c r="F45" i="27"/>
  <c r="E45" i="27" l="1"/>
  <c r="Q145" i="27"/>
  <c r="N145" i="27"/>
  <c r="K145" i="27"/>
  <c r="H145" i="27"/>
  <c r="G145" i="27"/>
  <c r="F145" i="27"/>
  <c r="Q144" i="27"/>
  <c r="N144" i="27"/>
  <c r="K144" i="27"/>
  <c r="H144" i="27"/>
  <c r="G144" i="27"/>
  <c r="F144" i="27"/>
  <c r="Q143" i="27"/>
  <c r="N143" i="27"/>
  <c r="K143" i="27"/>
  <c r="H143" i="27"/>
  <c r="G143" i="27"/>
  <c r="F143" i="27"/>
  <c r="S142" i="27"/>
  <c r="R142" i="27"/>
  <c r="P142" i="27"/>
  <c r="O142" i="27"/>
  <c r="M142" i="27"/>
  <c r="L142" i="27"/>
  <c r="J142" i="27"/>
  <c r="I142" i="27"/>
  <c r="E143" i="27" l="1"/>
  <c r="G142" i="27"/>
  <c r="E144" i="27"/>
  <c r="K142" i="27"/>
  <c r="Q142" i="27"/>
  <c r="H142" i="27"/>
  <c r="N142" i="27"/>
  <c r="E145" i="27"/>
  <c r="F142" i="27"/>
  <c r="E142" i="27" l="1"/>
  <c r="G153" i="27" l="1"/>
  <c r="F153" i="27"/>
  <c r="H152" i="27"/>
  <c r="E152" i="27" s="1"/>
  <c r="G152" i="27"/>
  <c r="F152" i="27"/>
  <c r="S151" i="27"/>
  <c r="R151" i="27"/>
  <c r="Q151" i="27"/>
  <c r="P151" i="27"/>
  <c r="O151" i="27"/>
  <c r="N151" i="27"/>
  <c r="M151" i="27"/>
  <c r="L151" i="27"/>
  <c r="K151" i="27"/>
  <c r="J151" i="27"/>
  <c r="I151" i="27"/>
  <c r="G151" i="27" l="1"/>
  <c r="F151" i="27"/>
  <c r="E153" i="27"/>
  <c r="E151" i="27" s="1"/>
  <c r="H151" i="27"/>
  <c r="Q44" i="27" l="1"/>
  <c r="N44" i="27"/>
  <c r="K44" i="27"/>
  <c r="H44" i="27"/>
  <c r="G44" i="27"/>
  <c r="F44" i="27"/>
  <c r="Q43" i="27"/>
  <c r="N43" i="27"/>
  <c r="K43" i="27"/>
  <c r="H43" i="27"/>
  <c r="G43" i="27"/>
  <c r="F43" i="27"/>
  <c r="N42" i="27"/>
  <c r="K42" i="27"/>
  <c r="H42" i="27"/>
  <c r="G42" i="27"/>
  <c r="F42" i="27"/>
  <c r="S41" i="27"/>
  <c r="R41" i="27"/>
  <c r="P41" i="27"/>
  <c r="O41" i="27"/>
  <c r="M41" i="27"/>
  <c r="L41" i="27"/>
  <c r="J41" i="27"/>
  <c r="I41" i="27"/>
  <c r="H41" i="27" l="1"/>
  <c r="E43" i="27"/>
  <c r="G41" i="27"/>
  <c r="N41" i="27"/>
  <c r="E42" i="27"/>
  <c r="E44" i="27"/>
  <c r="K41" i="27"/>
  <c r="F41" i="27"/>
  <c r="Q41" i="27"/>
  <c r="E41" i="27" l="1"/>
  <c r="Q97" i="27"/>
  <c r="N97" i="27"/>
  <c r="K97" i="27"/>
  <c r="H97" i="27"/>
  <c r="G97" i="27"/>
  <c r="F97" i="27"/>
  <c r="S96" i="27"/>
  <c r="R96" i="27"/>
  <c r="P96" i="27"/>
  <c r="O96" i="27"/>
  <c r="M96" i="27"/>
  <c r="L96" i="27"/>
  <c r="J96" i="27"/>
  <c r="I96" i="27"/>
  <c r="Q100" i="27"/>
  <c r="N100" i="27"/>
  <c r="K100" i="27"/>
  <c r="H100" i="27"/>
  <c r="G100" i="27"/>
  <c r="F100" i="27"/>
  <c r="Q99" i="27"/>
  <c r="N99" i="27"/>
  <c r="K99" i="27"/>
  <c r="H99" i="27"/>
  <c r="G99" i="27"/>
  <c r="F99" i="27"/>
  <c r="S98" i="27"/>
  <c r="R98" i="27"/>
  <c r="P98" i="27"/>
  <c r="O98" i="27"/>
  <c r="M98" i="27"/>
  <c r="L98" i="27"/>
  <c r="J98" i="27"/>
  <c r="I98" i="27"/>
  <c r="H104" i="27"/>
  <c r="H103" i="27"/>
  <c r="Q40" i="27"/>
  <c r="N40" i="27"/>
  <c r="K40" i="27"/>
  <c r="H40" i="27"/>
  <c r="G40" i="27"/>
  <c r="F40" i="27"/>
  <c r="S39" i="27"/>
  <c r="R39" i="27"/>
  <c r="F39" i="27" s="1"/>
  <c r="N39" i="27"/>
  <c r="K39" i="27"/>
  <c r="J39" i="27"/>
  <c r="J36" i="27" s="1"/>
  <c r="S38" i="27"/>
  <c r="R38" i="27"/>
  <c r="N38" i="27"/>
  <c r="M38" i="27"/>
  <c r="M36" i="27" s="1"/>
  <c r="L38" i="27"/>
  <c r="L36" i="27" s="1"/>
  <c r="H38" i="27"/>
  <c r="Q37" i="27"/>
  <c r="N37" i="27"/>
  <c r="K37" i="27"/>
  <c r="H37" i="27"/>
  <c r="G37" i="27"/>
  <c r="F37" i="27"/>
  <c r="P36" i="27"/>
  <c r="O36" i="27"/>
  <c r="I36" i="27"/>
  <c r="Q102" i="27"/>
  <c r="N102" i="27"/>
  <c r="K102" i="27"/>
  <c r="H102" i="27"/>
  <c r="G102" i="27"/>
  <c r="F102" i="27"/>
  <c r="K92" i="27" l="1"/>
  <c r="Q92" i="27"/>
  <c r="H96" i="27"/>
  <c r="N96" i="27"/>
  <c r="E97" i="27"/>
  <c r="G96" i="27"/>
  <c r="K96" i="27"/>
  <c r="E100" i="27"/>
  <c r="F96" i="27"/>
  <c r="Q96" i="27"/>
  <c r="G98" i="27"/>
  <c r="K98" i="27"/>
  <c r="Q98" i="27"/>
  <c r="N98" i="27"/>
  <c r="H98" i="27"/>
  <c r="E99" i="27"/>
  <c r="F98" i="27"/>
  <c r="R36" i="27"/>
  <c r="F36" i="27" s="1"/>
  <c r="H39" i="27"/>
  <c r="Q39" i="27"/>
  <c r="Q38" i="27"/>
  <c r="F38" i="27"/>
  <c r="K38" i="27"/>
  <c r="G38" i="27"/>
  <c r="E37" i="27"/>
  <c r="G39" i="27"/>
  <c r="E39" i="27" s="1"/>
  <c r="N36" i="27"/>
  <c r="E40" i="27"/>
  <c r="K36" i="27"/>
  <c r="S36" i="27"/>
  <c r="H36" i="27"/>
  <c r="K101" i="27"/>
  <c r="H101" i="27"/>
  <c r="G101" i="27"/>
  <c r="F101" i="27"/>
  <c r="Q101" i="27"/>
  <c r="N101" i="27"/>
  <c r="E102" i="27"/>
  <c r="G92" i="27" l="1"/>
  <c r="N92" i="27"/>
  <c r="F92" i="27"/>
  <c r="H92" i="27"/>
  <c r="E96" i="27"/>
  <c r="E98" i="27"/>
  <c r="Q36" i="27"/>
  <c r="E38" i="27"/>
  <c r="G36" i="27"/>
  <c r="E36" i="27" s="1"/>
  <c r="E101" i="27"/>
  <c r="E92" i="27" l="1"/>
  <c r="Q81" i="27"/>
  <c r="N81" i="27"/>
  <c r="K81" i="27"/>
  <c r="H81" i="27"/>
  <c r="G81" i="27"/>
  <c r="F81" i="27"/>
  <c r="S80" i="27"/>
  <c r="R80" i="27"/>
  <c r="P80" i="27"/>
  <c r="O80" i="27"/>
  <c r="M80" i="27"/>
  <c r="L80" i="27"/>
  <c r="J80" i="27"/>
  <c r="I80" i="27"/>
  <c r="E81" i="27" l="1"/>
  <c r="N80" i="27"/>
  <c r="Q80" i="27"/>
  <c r="G80" i="27"/>
  <c r="K80" i="27"/>
  <c r="H80" i="27"/>
  <c r="F80" i="27"/>
  <c r="E80" i="27" l="1"/>
  <c r="F12" i="27" l="1"/>
  <c r="G12" i="27" s="1"/>
  <c r="H12" i="27" s="1"/>
  <c r="I12" i="27" s="1"/>
  <c r="J12" i="27" s="1"/>
  <c r="K12" i="27" s="1"/>
  <c r="L12" i="27" s="1"/>
  <c r="M12" i="27" s="1"/>
  <c r="N12" i="27" s="1"/>
  <c r="O12" i="27" s="1"/>
  <c r="P12" i="27" s="1"/>
  <c r="Q12" i="27" s="1"/>
  <c r="R12" i="27" s="1"/>
  <c r="S12" i="27" s="1"/>
</calcChain>
</file>

<file path=xl/sharedStrings.xml><?xml version="1.0" encoding="utf-8"?>
<sst xmlns="http://schemas.openxmlformats.org/spreadsheetml/2006/main" count="176" uniqueCount="82">
  <si>
    <t>ВСЕГО</t>
  </si>
  <si>
    <t>I квартал</t>
  </si>
  <si>
    <t>II квартал</t>
  </si>
  <si>
    <t>III квартал</t>
  </si>
  <si>
    <t>IV квартал</t>
  </si>
  <si>
    <t>№ п/п</t>
  </si>
  <si>
    <t>в том числе</t>
  </si>
  <si>
    <t xml:space="preserve">ВСЕГО </t>
  </si>
  <si>
    <t>в   т о м   ч и с л е   п о   к в а р т а л а м</t>
  </si>
  <si>
    <t>Реестровый номер МО</t>
  </si>
  <si>
    <t>Код профиля</t>
  </si>
  <si>
    <t>Наименование медицинской организации/ Профиль</t>
  </si>
  <si>
    <t xml:space="preserve"> Новгородский филиал ООО "АльфаСтрахование-ОМС" </t>
  </si>
  <si>
    <t>Новгородский филиал АО "Страховая компания "СОГАЗ-Мед"</t>
  </si>
  <si>
    <t>Неврология</t>
  </si>
  <si>
    <t>План в условиях дневного стационара на 2021 год, законченные случаи</t>
  </si>
  <si>
    <t>к протоколу заседания комиссии</t>
  </si>
  <si>
    <t>РАСПРЕДЕЛЕНИЕ ОБЪЁМОВ МЕДИЦИНСКОЙ ПОМОЩИ В УСЛОВИЯХ ДНЕВНОГО СТАЦИОНАРА НА 2021 ГОД</t>
  </si>
  <si>
    <t>от 02.2021 № 2</t>
  </si>
  <si>
    <t>ГОБУЗ "НОКБ"</t>
  </si>
  <si>
    <t>ГОБУЗ "ОДКБ"</t>
  </si>
  <si>
    <t>ГОБУЗ "ЦГКБ"</t>
  </si>
  <si>
    <t>ГОБУЗ "ОКРД"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</si>
  <si>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</si>
  <si>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</si>
  <si>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</si>
  <si>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</si>
  <si>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</si>
  <si>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</si>
  <si>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</si>
  <si>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</si>
  <si>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</si>
  <si>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</si>
  <si>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</si>
  <si>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Шимская ЦРБ</t>
  </si>
  <si>
    <t>ГОБУЗ "ОКОД"</t>
  </si>
  <si>
    <t>ГОБУЗ "КГВВ"</t>
  </si>
  <si>
    <t>ГОБУЗ "НОИБ"</t>
  </si>
  <si>
    <t>ОАУЗ "НОКВД"</t>
  </si>
  <si>
    <t>ФКУЗ "МСЧ МВД России по Новгородской области"</t>
  </si>
  <si>
    <t>ГОБУЗ "Боровичский ЦОВ(С)П"</t>
  </si>
  <si>
    <t>ООО "Поликлиника Волна"</t>
  </si>
  <si>
    <t>ООО "Медицинский центр "Акрон"</t>
  </si>
  <si>
    <t>ООО "МЦ "Альтернатива"</t>
  </si>
  <si>
    <t>ФГБУ СЗОНКЦ им. Л.Г. Соколова ФМБА России</t>
  </si>
  <si>
    <t>ГОБУЗ Старорусская ЦРБ</t>
  </si>
  <si>
    <t>ООО "ЦИЭР "Эмбрилайф"</t>
  </si>
  <si>
    <t>ООО "ПМК-МЦ"</t>
  </si>
  <si>
    <t>ОАУЗ "КЦМР"</t>
  </si>
  <si>
    <t>ООО "Ай-Клиник СЗ"</t>
  </si>
  <si>
    <t>ООО "ЦЕНТР ЭКО"</t>
  </si>
  <si>
    <t xml:space="preserve">ГОБУЗ "НЦРБ" </t>
  </si>
  <si>
    <t>ООО "Поликлиника "Полимедика Новгород Великий"</t>
  </si>
  <si>
    <t>ГОБУЗ "Боровичская ЦРБ"</t>
  </si>
  <si>
    <t>ОАУЗ "Поддорская ЦРБ"</t>
  </si>
  <si>
    <t>ФГБОУ ВО СПбГПМУ</t>
  </si>
  <si>
    <t>ООО "МЦ "ДОКТОР+"</t>
  </si>
  <si>
    <t>Приложение № 6</t>
  </si>
  <si>
    <t>АО "Боровичский комбинат огнеупоров"</t>
  </si>
  <si>
    <t>Кардиология</t>
  </si>
  <si>
    <t>Общая врачебная практика (семейная медицина)</t>
  </si>
  <si>
    <t>Педиатрия</t>
  </si>
  <si>
    <t>Терапия</t>
  </si>
  <si>
    <t>Хирургия</t>
  </si>
  <si>
    <t>Акушерство и гинекология</t>
  </si>
  <si>
    <t>Травматология и ортопедия</t>
  </si>
  <si>
    <t>Оториноларингология</t>
  </si>
  <si>
    <t>Медицинская реабилитация</t>
  </si>
  <si>
    <t>Акушерство и гинекология (для беременных и рожениц, паталогии беременности, гинекологические для детей, гинекологические для вспомогательных репродуктивных технологий)</t>
  </si>
  <si>
    <t>Инфекционные болезни</t>
  </si>
  <si>
    <t>Гематология</t>
  </si>
  <si>
    <t>Ревматология</t>
  </si>
  <si>
    <t>Аллергология и иммунология</t>
  </si>
  <si>
    <t>Гастроэнтерология</t>
  </si>
  <si>
    <t>Дерматовенерология</t>
  </si>
  <si>
    <t>Детская эндокринология</t>
  </si>
  <si>
    <t>Онкология</t>
  </si>
  <si>
    <t>Радиотерапия</t>
  </si>
  <si>
    <t>Нейрохирургия</t>
  </si>
  <si>
    <t>Пульмонология</t>
  </si>
  <si>
    <t>Эндокринология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</si>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</sst>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#,##0.0,"/>
  </numFmts>
  <fonts count="1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7" fillId="0" borderId="0"/>
    <xf numFmtId="0" fontId="8" fillId="0" borderId="0"/>
    <xf numFmtId="0" fontId="9" fillId="0" borderId="0"/>
    <xf numFmtId="164" fontId="10" fillId="0" borderId="0"/>
    <xf numFmtId="43" fontId="9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</cellStyleXfs>
  <cellXfs count="120">
    <xf numFmtId="0" fontId="0" fillId="0" borderId="0" xfId="0"/>
    <xf numFmtId="0" fontId="0" fillId="0" borderId="2" xfId="0" applyBorder="1"/>
    <xf numFmtId="0" fontId="0" fillId="2" borderId="2" xfId="0" applyFill="1" applyBorder="1"/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1" fillId="2" borderId="2" xfId="0" applyFont="1" applyFill="1" applyBorder="1" applyAlignment="1">
      <alignment horizontal="center"/>
    </xf>
    <xf numFmtId="41" fontId="6" fillId="0" borderId="0" xfId="0" applyNumberFormat="1" applyFont="1" applyFill="1"/>
    <xf numFmtId="41" fontId="6" fillId="0" borderId="0" xfId="0" applyNumberFormat="1" applyFont="1" applyFill="1" applyAlignment="1"/>
    <xf numFmtId="41" fontId="0" fillId="0" borderId="0" xfId="0" applyNumberFormat="1"/>
    <xf numFmtId="41" fontId="2" fillId="0" borderId="0" xfId="0" applyNumberFormat="1" applyFont="1" applyFill="1"/>
    <xf numFmtId="41" fontId="11" fillId="0" borderId="2" xfId="5" applyNumberFormat="1" applyFont="1" applyFill="1" applyBorder="1" applyAlignment="1" applyProtection="1">
      <alignment horizontal="center" vertical="center" textRotation="90" wrapText="1"/>
    </xf>
    <xf numFmtId="41" fontId="2" fillId="0" borderId="2" xfId="0" applyNumberFormat="1" applyFont="1" applyFill="1" applyBorder="1" applyAlignment="1">
      <alignment horizontal="center" vertical="center" textRotation="90" wrapText="1"/>
    </xf>
    <xf numFmtId="41" fontId="1" fillId="0" borderId="2" xfId="0" applyNumberFormat="1" applyFont="1" applyFill="1" applyBorder="1" applyAlignment="1">
      <alignment horizontal="center" vertical="center"/>
    </xf>
    <xf numFmtId="41" fontId="2" fillId="0" borderId="2" xfId="0" quotePrefix="1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center"/>
    </xf>
    <xf numFmtId="41" fontId="0" fillId="2" borderId="2" xfId="0" applyNumberFormat="1" applyFill="1" applyBorder="1"/>
    <xf numFmtId="41" fontId="6" fillId="2" borderId="2" xfId="0" applyNumberFormat="1" applyFont="1" applyFill="1" applyBorder="1" applyAlignment="1">
      <alignment horizontal="center"/>
    </xf>
    <xf numFmtId="41" fontId="3" fillId="2" borderId="2" xfId="6" applyNumberFormat="1" applyFont="1" applyFill="1" applyBorder="1" applyAlignment="1" applyProtection="1">
      <alignment horizontal="left" vertical="center" wrapText="1"/>
    </xf>
    <xf numFmtId="41" fontId="5" fillId="2" borderId="2" xfId="0" applyNumberFormat="1" applyFont="1" applyFill="1" applyBorder="1" applyAlignment="1">
      <alignment horizontal="center"/>
    </xf>
    <xf numFmtId="41" fontId="1" fillId="0" borderId="2" xfId="0" applyNumberFormat="1" applyFont="1" applyFill="1" applyBorder="1" applyAlignment="1"/>
    <xf numFmtId="41" fontId="6" fillId="0" borderId="2" xfId="0" applyNumberFormat="1" applyFont="1" applyFill="1" applyBorder="1" applyAlignment="1">
      <alignment horizontal="center" wrapText="1"/>
    </xf>
    <xf numFmtId="41" fontId="6" fillId="0" borderId="2" xfId="0" applyNumberFormat="1" applyFont="1" applyBorder="1" applyAlignment="1">
      <alignment horizontal="center" wrapText="1"/>
    </xf>
    <xf numFmtId="41" fontId="6" fillId="3" borderId="2" xfId="0" applyNumberFormat="1" applyFont="1" applyFill="1" applyBorder="1" applyAlignment="1">
      <alignment horizontal="center" wrapText="1"/>
    </xf>
    <xf numFmtId="41" fontId="6" fillId="0" borderId="2" xfId="0" applyNumberFormat="1" applyFont="1" applyFill="1" applyBorder="1" applyAlignment="1">
      <alignment horizontal="left"/>
    </xf>
    <xf numFmtId="41" fontId="1" fillId="0" borderId="2" xfId="8" applyNumberFormat="1" applyFont="1" applyFill="1" applyBorder="1" applyAlignment="1"/>
    <xf numFmtId="41" fontId="1" fillId="0" borderId="2" xfId="0" applyNumberFormat="1" applyFont="1" applyFill="1" applyBorder="1" applyAlignment="1">
      <alignment horizontal="center"/>
    </xf>
    <xf numFmtId="41" fontId="1" fillId="2" borderId="2" xfId="0" applyNumberFormat="1" applyFont="1" applyFill="1" applyBorder="1" applyAlignment="1">
      <alignment horizontal="center"/>
    </xf>
    <xf numFmtId="41" fontId="16" fillId="2" borderId="2" xfId="0" applyNumberFormat="1" applyFont="1" applyFill="1" applyBorder="1"/>
    <xf numFmtId="41" fontId="15" fillId="2" borderId="2" xfId="6" applyNumberFormat="1" applyFont="1" applyFill="1" applyBorder="1" applyAlignment="1" applyProtection="1">
      <alignment horizontal="left" vertical="center" wrapText="1"/>
    </xf>
    <xf numFmtId="41" fontId="15" fillId="2" borderId="2" xfId="0" applyNumberFormat="1" applyFont="1" applyFill="1" applyBorder="1" applyAlignment="1">
      <alignment horizontal="center" vertical="center"/>
    </xf>
    <xf numFmtId="41" fontId="11" fillId="2" borderId="2" xfId="5" applyNumberFormat="1" applyFont="1" applyFill="1" applyBorder="1" applyAlignment="1" applyProtection="1">
      <alignment horizontal="center" vertical="center"/>
    </xf>
    <xf numFmtId="41" fontId="12" fillId="2" borderId="2" xfId="5" applyNumberFormat="1" applyFont="1" applyFill="1" applyBorder="1" applyAlignment="1" applyProtection="1">
      <alignment horizontal="center"/>
    </xf>
    <xf numFmtId="41" fontId="5" fillId="2" borderId="2" xfId="5" applyNumberFormat="1" applyFont="1" applyFill="1" applyBorder="1" applyAlignment="1" applyProtection="1">
      <alignment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Fill="1" applyBorder="1" applyAlignment="1">
      <alignment horizontal="left" vertical="center"/>
    </xf>
    <xf numFmtId="41" fontId="3" fillId="2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41" fontId="11" fillId="2" borderId="2" xfId="0" applyNumberFormat="1" applyFont="1" applyFill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41" fontId="1" fillId="0" borderId="2" xfId="7" applyNumberFormat="1" applyFont="1" applyBorder="1" applyAlignment="1"/>
    <xf numFmtId="41" fontId="11" fillId="0" borderId="2" xfId="0" applyNumberFormat="1" applyFont="1" applyBorder="1" applyAlignment="1">
      <alignment horizontal="left"/>
    </xf>
    <xf numFmtId="41" fontId="6" fillId="2" borderId="2" xfId="0" applyNumberFormat="1" applyFont="1" applyFill="1" applyBorder="1"/>
    <xf numFmtId="41" fontId="15" fillId="2" borderId="2" xfId="0" applyNumberFormat="1" applyFont="1" applyFill="1" applyBorder="1" applyAlignment="1"/>
    <xf numFmtId="41" fontId="15" fillId="2" borderId="2" xfId="0" applyNumberFormat="1" applyFont="1" applyFill="1" applyBorder="1" applyAlignment="1">
      <alignment horizontal="center"/>
    </xf>
    <xf numFmtId="41" fontId="2" fillId="2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left"/>
    </xf>
    <xf numFmtId="0" fontId="1" fillId="0" borderId="2" xfId="8" applyFont="1" applyBorder="1" applyAlignment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1" fillId="0" borderId="2" xfId="8" applyFont="1" applyFill="1" applyBorder="1" applyAlignment="1"/>
    <xf numFmtId="0" fontId="1" fillId="0" borderId="2" xfId="0" applyFont="1" applyFill="1" applyBorder="1" applyAlignment="1"/>
    <xf numFmtId="0" fontId="1" fillId="0" borderId="2" xfId="0" applyFont="1" applyFill="1" applyBorder="1" applyAlignment="1">
      <alignment horizontal="center" vertical="center"/>
    </xf>
    <xf numFmtId="165" fontId="3" fillId="2" borderId="2" xfId="6" applyNumberFormat="1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1" fontId="6" fillId="0" borderId="0" xfId="0" applyNumberFormat="1" applyFont="1" applyFill="1" applyAlignment="1">
      <alignment horizontal="center"/>
    </xf>
    <xf numFmtId="0" fontId="0" fillId="0" borderId="2" xfId="0" applyBorder="1" applyAlignment="1">
      <alignment horizontal="center"/>
    </xf>
    <xf numFmtId="41" fontId="0" fillId="0" borderId="2" xfId="0" applyNumberFormat="1" applyFill="1" applyBorder="1" applyAlignment="1">
      <alignment horizontal="center"/>
    </xf>
    <xf numFmtId="41" fontId="0" fillId="0" borderId="0" xfId="0" applyNumberFormat="1" applyAlignment="1">
      <alignment horizontal="center"/>
    </xf>
    <xf numFmtId="41" fontId="5" fillId="2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wrapText="1"/>
    </xf>
    <xf numFmtId="0" fontId="15" fillId="2" borderId="2" xfId="0" applyFont="1" applyFill="1" applyBorder="1" applyAlignment="1">
      <alignment horizontal="center" vertical="center"/>
    </xf>
    <xf numFmtId="41" fontId="3" fillId="2" borderId="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41" fontId="3" fillId="2" borderId="2" xfId="0" applyNumberFormat="1" applyFont="1" applyFill="1" applyBorder="1" applyAlignment="1">
      <alignment horizontal="center"/>
    </xf>
    <xf numFmtId="0" fontId="6" fillId="0" borderId="2" xfId="0" applyFont="1" applyFill="1" applyBorder="1"/>
    <xf numFmtId="41" fontId="6" fillId="0" borderId="0" xfId="0" applyNumberFormat="1" applyFont="1" applyFill="1" applyAlignment="1">
      <alignment horizontal="center" vertical="center"/>
    </xf>
    <xf numFmtId="41" fontId="6" fillId="2" borderId="2" xfId="0" applyNumberFormat="1" applyFont="1" applyFill="1" applyBorder="1" applyAlignment="1">
      <alignment horizontal="center" vertical="center"/>
    </xf>
    <xf numFmtId="41" fontId="6" fillId="0" borderId="0" xfId="0" applyNumberFormat="1" applyFont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6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41" fontId="6" fillId="0" borderId="2" xfId="0" applyNumberFormat="1" applyFont="1" applyBorder="1" applyAlignment="1">
      <alignment horizontal="center" vertical="center"/>
    </xf>
    <xf numFmtId="41" fontId="0" fillId="0" borderId="2" xfId="0" applyNumberFormat="1" applyBorder="1" applyAlignment="1">
      <alignment horizontal="center"/>
    </xf>
    <xf numFmtId="41" fontId="1" fillId="0" borderId="2" xfId="0" applyNumberFormat="1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center"/>
    </xf>
    <xf numFmtId="41" fontId="12" fillId="2" borderId="2" xfId="5" applyNumberFormat="1" applyFont="1" applyFill="1" applyBorder="1" applyAlignment="1" applyProtection="1">
      <alignment horizontal="center" vertical="center"/>
    </xf>
    <xf numFmtId="41" fontId="12" fillId="0" borderId="2" xfId="5" applyNumberFormat="1" applyFont="1" applyFill="1" applyBorder="1" applyAlignment="1" applyProtection="1">
      <alignment horizontal="center"/>
    </xf>
    <xf numFmtId="41" fontId="11" fillId="0" borderId="2" xfId="5" applyNumberFormat="1" applyFont="1" applyFill="1" applyBorder="1" applyAlignment="1" applyProtection="1">
      <alignment horizontal="center"/>
    </xf>
    <xf numFmtId="41" fontId="15" fillId="2" borderId="2" xfId="8" applyNumberFormat="1" applyFont="1" applyFill="1" applyBorder="1" applyAlignment="1">
      <alignment horizontal="center"/>
    </xf>
    <xf numFmtId="41" fontId="1" fillId="0" borderId="2" xfId="8" applyNumberFormat="1" applyFont="1" applyFill="1" applyBorder="1" applyAlignment="1">
      <alignment horizontal="center"/>
    </xf>
    <xf numFmtId="41" fontId="6" fillId="3" borderId="2" xfId="0" applyNumberFormat="1" applyFont="1" applyFill="1" applyBorder="1" applyAlignment="1">
      <alignment horizontal="center" vertical="center"/>
    </xf>
    <xf numFmtId="41" fontId="1" fillId="0" borderId="2" xfId="8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41" fontId="2" fillId="2" borderId="2" xfId="4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15" fillId="0" borderId="2" xfId="8" applyNumberFormat="1" applyFont="1" applyBorder="1" applyAlignment="1">
      <alignment horizontal="center"/>
    </xf>
    <xf numFmtId="41" fontId="17" fillId="0" borderId="0" xfId="0" applyNumberFormat="1" applyFont="1"/>
    <xf numFmtId="41" fontId="6" fillId="0" borderId="2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/>
    </xf>
    <xf numFmtId="41" fontId="6" fillId="0" borderId="1" xfId="0" applyNumberFormat="1" applyFont="1" applyBorder="1" applyAlignment="1">
      <alignment horizontal="center" vertical="center"/>
    </xf>
    <xf numFmtId="41" fontId="6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1" fontId="6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41" fontId="12" fillId="0" borderId="5" xfId="0" applyNumberFormat="1" applyFont="1" applyFill="1" applyBorder="1" applyAlignment="1">
      <alignment horizontal="right"/>
    </xf>
    <xf numFmtId="41" fontId="12" fillId="0" borderId="6" xfId="0" applyNumberFormat="1" applyFont="1" applyFill="1" applyBorder="1" applyAlignment="1">
      <alignment horizontal="right"/>
    </xf>
    <xf numFmtId="41" fontId="12" fillId="0" borderId="7" xfId="0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41" fontId="6" fillId="0" borderId="2" xfId="0" applyNumberFormat="1" applyFont="1" applyBorder="1" applyAlignment="1">
      <alignment horizontal="center" vertical="center"/>
    </xf>
    <xf numFmtId="41" fontId="0" fillId="0" borderId="2" xfId="0" applyNumberForma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wrapText="1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 textRotation="90" wrapText="1"/>
    </xf>
    <xf numFmtId="41" fontId="2" fillId="0" borderId="2" xfId="0" applyNumberFormat="1" applyFont="1" applyFill="1" applyBorder="1" applyAlignment="1">
      <alignment horizontal="center" vertical="center"/>
    </xf>
    <xf numFmtId="41" fontId="6" fillId="0" borderId="2" xfId="0" applyNumberFormat="1" applyFont="1" applyBorder="1" applyAlignment="1">
      <alignment horizontal="center"/>
    </xf>
    <xf numFmtId="41" fontId="6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9">
    <cellStyle name="Excel Built-in Comma" xfId="5"/>
    <cellStyle name="Excel Built-in Normal" xfId="2"/>
    <cellStyle name="Normal_Sheet2" xfId="1"/>
    <cellStyle name="Обычный" xfId="0" builtinId="0"/>
    <cellStyle name="Обычный 2" xfId="4"/>
    <cellStyle name="Обычный 5" xfId="3"/>
    <cellStyle name="Обычный_СТАЦИОНАР (ГОБУЗ НОКБ)" xfId="8"/>
    <cellStyle name="Пояснение" xfId="7" builtinId="53"/>
    <cellStyle name="Финансовый" xfId="6" builtinId="3"/>
  </cellStyles>
  <dxfs count="0"/>
  <tableStyles count="0" defaultTableStyle="TableStyleMedium2" defaultPivotStyle="PivotStyleLight16"/>
  <colors>
    <mruColors>
      <color rgb="FF40ED33"/>
      <color rgb="FFFFFF99"/>
      <color rgb="FFFF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4"/>
  <sheetViews>
    <sheetView tabSelected="1" zoomScale="70" zoomScaleNormal="70" workbookViewId="0">
      <pane ySplit="12" topLeftCell="A76" activePane="bottomLeft" state="frozen"/>
      <selection pane="bottomLeft" activeCell="A90" sqref="A90:J91"/>
    </sheetView>
  </sheetViews>
  <sheetFormatPr defaultRowHeight="18.75" x14ac:dyDescent="0.25"/>
  <cols>
    <col min="1" max="1" width="9.7109375" style="72" customWidth="1"/>
    <col min="2" max="2" width="8.85546875" style="62" customWidth="1"/>
    <col min="3" max="3" width="12.28515625" style="8" customWidth="1"/>
    <col min="4" max="4" width="47.85546875" style="8" customWidth="1"/>
    <col min="5" max="5" width="13.85546875" style="8" customWidth="1"/>
    <col min="6" max="6" width="14.28515625" style="8" customWidth="1"/>
    <col min="7" max="7" width="13" style="8" customWidth="1"/>
    <col min="8" max="8" width="13.5703125" style="8" customWidth="1"/>
    <col min="9" max="9" width="13.28515625" style="8" customWidth="1"/>
    <col min="10" max="10" width="12.28515625" style="8" customWidth="1"/>
    <col min="11" max="11" width="14.140625" style="8" customWidth="1"/>
    <col min="12" max="12" width="12.5703125" style="8" customWidth="1"/>
    <col min="13" max="13" width="13.28515625" style="8" customWidth="1"/>
    <col min="14" max="14" width="13" style="8" customWidth="1"/>
    <col min="15" max="15" width="13.140625" style="8" customWidth="1"/>
    <col min="16" max="16" width="14" style="8" customWidth="1"/>
    <col min="17" max="17" width="12.85546875" style="8" customWidth="1"/>
    <col min="18" max="18" width="12.28515625" style="8" customWidth="1"/>
    <col min="19" max="19" width="12.5703125" style="8" customWidth="1"/>
    <col min="20" max="16384" width="9.140625" style="8"/>
  </cols>
  <sheetData>
    <row r="1" spans="1:19" x14ac:dyDescent="0.3">
      <c r="A1" s="70"/>
      <c r="B1" s="59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 t="s">
        <v>57</v>
      </c>
      <c r="R1" s="6"/>
      <c r="S1" s="6"/>
    </row>
    <row r="2" spans="1:19" x14ac:dyDescent="0.3">
      <c r="A2" s="70"/>
      <c r="B2" s="59"/>
      <c r="C2" s="7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 t="s">
        <v>16</v>
      </c>
      <c r="R2" s="6"/>
      <c r="S2" s="6"/>
    </row>
    <row r="3" spans="1:19" x14ac:dyDescent="0.3">
      <c r="A3" s="70"/>
      <c r="B3" s="59"/>
      <c r="C3" s="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18</v>
      </c>
      <c r="R3" s="6"/>
      <c r="S3" s="6"/>
    </row>
    <row r="4" spans="1:19" x14ac:dyDescent="0.3">
      <c r="A4" s="70"/>
      <c r="B4" s="59"/>
      <c r="C4" s="7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ht="18.75" customHeight="1" x14ac:dyDescent="0.25">
      <c r="A5" s="112" t="s">
        <v>17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</row>
    <row r="8" spans="1:19" x14ac:dyDescent="0.25">
      <c r="A8" s="113" t="s">
        <v>5</v>
      </c>
      <c r="B8" s="115" t="s">
        <v>9</v>
      </c>
      <c r="C8" s="113" t="s">
        <v>10</v>
      </c>
      <c r="D8" s="113" t="s">
        <v>11</v>
      </c>
      <c r="E8" s="113" t="s">
        <v>15</v>
      </c>
      <c r="F8" s="113"/>
      <c r="G8" s="113"/>
      <c r="H8" s="116" t="s">
        <v>8</v>
      </c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</row>
    <row r="9" spans="1:19" ht="37.5" customHeight="1" x14ac:dyDescent="0.25">
      <c r="A9" s="113"/>
      <c r="B9" s="115"/>
      <c r="C9" s="113"/>
      <c r="D9" s="113"/>
      <c r="E9" s="113"/>
      <c r="F9" s="113"/>
      <c r="G9" s="113"/>
      <c r="H9" s="116" t="s">
        <v>1</v>
      </c>
      <c r="I9" s="116"/>
      <c r="J9" s="116"/>
      <c r="K9" s="116" t="s">
        <v>2</v>
      </c>
      <c r="L9" s="116"/>
      <c r="M9" s="116"/>
      <c r="N9" s="116" t="s">
        <v>3</v>
      </c>
      <c r="O9" s="116"/>
      <c r="P9" s="116"/>
      <c r="Q9" s="116" t="s">
        <v>4</v>
      </c>
      <c r="R9" s="116"/>
      <c r="S9" s="116"/>
    </row>
    <row r="10" spans="1:19" ht="15" customHeight="1" x14ac:dyDescent="0.3">
      <c r="A10" s="113"/>
      <c r="B10" s="115"/>
      <c r="C10" s="113"/>
      <c r="D10" s="113"/>
      <c r="E10" s="113" t="s">
        <v>7</v>
      </c>
      <c r="F10" s="114" t="s">
        <v>6</v>
      </c>
      <c r="G10" s="114"/>
      <c r="H10" s="113" t="s">
        <v>0</v>
      </c>
      <c r="I10" s="114" t="s">
        <v>6</v>
      </c>
      <c r="J10" s="114"/>
      <c r="K10" s="113" t="s">
        <v>0</v>
      </c>
      <c r="L10" s="114" t="s">
        <v>6</v>
      </c>
      <c r="M10" s="114"/>
      <c r="N10" s="113" t="s">
        <v>0</v>
      </c>
      <c r="O10" s="114" t="s">
        <v>6</v>
      </c>
      <c r="P10" s="114"/>
      <c r="Q10" s="113" t="s">
        <v>0</v>
      </c>
      <c r="R10" s="114" t="s">
        <v>6</v>
      </c>
      <c r="S10" s="114"/>
    </row>
    <row r="11" spans="1:19" ht="180" customHeight="1" x14ac:dyDescent="0.25">
      <c r="A11" s="113"/>
      <c r="B11" s="115"/>
      <c r="C11" s="113"/>
      <c r="D11" s="113"/>
      <c r="E11" s="113"/>
      <c r="F11" s="10" t="s">
        <v>13</v>
      </c>
      <c r="G11" s="11" t="s">
        <v>12</v>
      </c>
      <c r="H11" s="113"/>
      <c r="I11" s="10" t="s">
        <v>13</v>
      </c>
      <c r="J11" s="11" t="s">
        <v>12</v>
      </c>
      <c r="K11" s="113"/>
      <c r="L11" s="10" t="s">
        <v>13</v>
      </c>
      <c r="M11" s="11" t="s">
        <v>12</v>
      </c>
      <c r="N11" s="113"/>
      <c r="O11" s="10" t="s">
        <v>13</v>
      </c>
      <c r="P11" s="11" t="s">
        <v>12</v>
      </c>
      <c r="Q11" s="113"/>
      <c r="R11" s="10" t="s">
        <v>13</v>
      </c>
      <c r="S11" s="11" t="s">
        <v>12</v>
      </c>
    </row>
    <row r="12" spans="1:19" x14ac:dyDescent="0.25">
      <c r="A12" s="12">
        <v>1</v>
      </c>
      <c r="B12" s="12">
        <v>2</v>
      </c>
      <c r="C12" s="12">
        <v>3</v>
      </c>
      <c r="D12" s="81">
        <v>4</v>
      </c>
      <c r="E12" s="13">
        <v>5</v>
      </c>
      <c r="F12" s="13">
        <f>+E12+1</f>
        <v>6</v>
      </c>
      <c r="G12" s="13">
        <f t="shared" ref="G12:S12" si="0">+F12+1</f>
        <v>7</v>
      </c>
      <c r="H12" s="13">
        <f t="shared" si="0"/>
        <v>8</v>
      </c>
      <c r="I12" s="13">
        <f t="shared" si="0"/>
        <v>9</v>
      </c>
      <c r="J12" s="13">
        <f t="shared" si="0"/>
        <v>10</v>
      </c>
      <c r="K12" s="13">
        <f t="shared" si="0"/>
        <v>11</v>
      </c>
      <c r="L12" s="13">
        <f t="shared" si="0"/>
        <v>12</v>
      </c>
      <c r="M12" s="13">
        <f t="shared" si="0"/>
        <v>13</v>
      </c>
      <c r="N12" s="13">
        <f t="shared" si="0"/>
        <v>14</v>
      </c>
      <c r="O12" s="13">
        <f t="shared" si="0"/>
        <v>15</v>
      </c>
      <c r="P12" s="13">
        <f t="shared" si="0"/>
        <v>16</v>
      </c>
      <c r="Q12" s="13">
        <f t="shared" si="0"/>
        <v>17</v>
      </c>
      <c r="R12" s="13">
        <f t="shared" si="0"/>
        <v>18</v>
      </c>
      <c r="S12" s="13">
        <f t="shared" si="0"/>
        <v>19</v>
      </c>
    </row>
    <row r="13" spans="1:19" x14ac:dyDescent="0.3">
      <c r="A13" s="71">
        <v>1</v>
      </c>
      <c r="B13" s="79">
        <v>1</v>
      </c>
      <c r="C13" s="2"/>
      <c r="D13" s="17" t="s">
        <v>19</v>
      </c>
      <c r="E13" s="68">
        <f t="shared" ref="E13:E16" si="1">+F13+G13</f>
        <v>2238</v>
      </c>
      <c r="F13" s="68">
        <f t="shared" ref="F13:G16" si="2">+I13+L13+O13+R13</f>
        <v>807</v>
      </c>
      <c r="G13" s="68">
        <f t="shared" si="2"/>
        <v>1431</v>
      </c>
      <c r="H13" s="68">
        <f t="shared" ref="H13:H16" si="3">+I13+J13</f>
        <v>672</v>
      </c>
      <c r="I13" s="68">
        <f>SUM(I14:I16)</f>
        <v>242</v>
      </c>
      <c r="J13" s="68">
        <f>SUM(J14:J16)</f>
        <v>430</v>
      </c>
      <c r="K13" s="68">
        <f t="shared" ref="K13:K16" si="4">+L13+M13</f>
        <v>672</v>
      </c>
      <c r="L13" s="68">
        <f>SUM(L14:L16)</f>
        <v>242</v>
      </c>
      <c r="M13" s="68">
        <f>SUM(M14:M16)</f>
        <v>430</v>
      </c>
      <c r="N13" s="68">
        <f t="shared" ref="N13:N16" si="5">+O13+P13</f>
        <v>672</v>
      </c>
      <c r="O13" s="68">
        <f>SUM(O14:O16)</f>
        <v>242</v>
      </c>
      <c r="P13" s="68">
        <f>SUM(P14:P16)</f>
        <v>430</v>
      </c>
      <c r="Q13" s="68">
        <f t="shared" ref="Q13:Q16" si="6">+R13+S13</f>
        <v>222</v>
      </c>
      <c r="R13" s="68">
        <f>SUM(R14:R16)</f>
        <v>81</v>
      </c>
      <c r="S13" s="68">
        <f>SUM(S14:S16)</f>
        <v>141</v>
      </c>
    </row>
    <row r="14" spans="1:19" x14ac:dyDescent="0.3">
      <c r="A14" s="118"/>
      <c r="B14" s="119"/>
      <c r="C14" s="49">
        <v>12</v>
      </c>
      <c r="D14" s="50" t="s">
        <v>70</v>
      </c>
      <c r="E14" s="73">
        <f t="shared" si="1"/>
        <v>338</v>
      </c>
      <c r="F14" s="73">
        <f t="shared" si="2"/>
        <v>103</v>
      </c>
      <c r="G14" s="73">
        <f t="shared" si="2"/>
        <v>235</v>
      </c>
      <c r="H14" s="73">
        <f t="shared" si="3"/>
        <v>102</v>
      </c>
      <c r="I14" s="73">
        <v>31</v>
      </c>
      <c r="J14" s="73">
        <v>71</v>
      </c>
      <c r="K14" s="73">
        <f t="shared" si="4"/>
        <v>102</v>
      </c>
      <c r="L14" s="73">
        <v>31</v>
      </c>
      <c r="M14" s="73">
        <v>71</v>
      </c>
      <c r="N14" s="73">
        <f t="shared" si="5"/>
        <v>102</v>
      </c>
      <c r="O14" s="73">
        <v>31</v>
      </c>
      <c r="P14" s="73">
        <v>71</v>
      </c>
      <c r="Q14" s="73">
        <f t="shared" si="6"/>
        <v>32</v>
      </c>
      <c r="R14" s="73">
        <v>10</v>
      </c>
      <c r="S14" s="73">
        <v>22</v>
      </c>
    </row>
    <row r="15" spans="1:19" x14ac:dyDescent="0.3">
      <c r="A15" s="118"/>
      <c r="B15" s="119"/>
      <c r="C15" s="49">
        <v>29</v>
      </c>
      <c r="D15" s="50" t="s">
        <v>59</v>
      </c>
      <c r="E15" s="73">
        <f t="shared" si="1"/>
        <v>900</v>
      </c>
      <c r="F15" s="73">
        <f t="shared" si="2"/>
        <v>324</v>
      </c>
      <c r="G15" s="73">
        <f t="shared" si="2"/>
        <v>576</v>
      </c>
      <c r="H15" s="73">
        <f t="shared" si="3"/>
        <v>270</v>
      </c>
      <c r="I15" s="73">
        <v>97</v>
      </c>
      <c r="J15" s="73">
        <v>173</v>
      </c>
      <c r="K15" s="73">
        <f t="shared" si="4"/>
        <v>270</v>
      </c>
      <c r="L15" s="73">
        <v>97</v>
      </c>
      <c r="M15" s="73">
        <v>173</v>
      </c>
      <c r="N15" s="73">
        <f t="shared" si="5"/>
        <v>270</v>
      </c>
      <c r="O15" s="73">
        <v>97</v>
      </c>
      <c r="P15" s="73">
        <v>173</v>
      </c>
      <c r="Q15" s="73">
        <f t="shared" si="6"/>
        <v>90</v>
      </c>
      <c r="R15" s="73">
        <v>33</v>
      </c>
      <c r="S15" s="73">
        <v>57</v>
      </c>
    </row>
    <row r="16" spans="1:19" x14ac:dyDescent="0.3">
      <c r="A16" s="118"/>
      <c r="B16" s="119"/>
      <c r="C16" s="49">
        <v>77</v>
      </c>
      <c r="D16" s="50" t="s">
        <v>71</v>
      </c>
      <c r="E16" s="73">
        <f t="shared" si="1"/>
        <v>1000</v>
      </c>
      <c r="F16" s="73">
        <f t="shared" si="2"/>
        <v>380</v>
      </c>
      <c r="G16" s="73">
        <f t="shared" si="2"/>
        <v>620</v>
      </c>
      <c r="H16" s="73">
        <f t="shared" si="3"/>
        <v>300</v>
      </c>
      <c r="I16" s="73">
        <v>114</v>
      </c>
      <c r="J16" s="73">
        <v>186</v>
      </c>
      <c r="K16" s="73">
        <f t="shared" si="4"/>
        <v>300</v>
      </c>
      <c r="L16" s="73">
        <v>114</v>
      </c>
      <c r="M16" s="73">
        <v>186</v>
      </c>
      <c r="N16" s="73">
        <f t="shared" si="5"/>
        <v>300</v>
      </c>
      <c r="O16" s="73">
        <v>114</v>
      </c>
      <c r="P16" s="73">
        <v>186</v>
      </c>
      <c r="Q16" s="73">
        <f t="shared" si="6"/>
        <v>100</v>
      </c>
      <c r="R16" s="73">
        <v>38</v>
      </c>
      <c r="S16" s="73">
        <v>62</v>
      </c>
    </row>
    <row r="17" spans="1:19" x14ac:dyDescent="0.3">
      <c r="A17" s="71">
        <v>2</v>
      </c>
      <c r="B17" s="80">
        <v>2</v>
      </c>
      <c r="C17" s="2"/>
      <c r="D17" s="17" t="s">
        <v>20</v>
      </c>
      <c r="E17" s="18">
        <f>+F17+G17</f>
        <v>450</v>
      </c>
      <c r="F17" s="18">
        <f>+I17+L17+O17+R17</f>
        <v>135</v>
      </c>
      <c r="G17" s="18">
        <f>+J17+M17+P17+S17</f>
        <v>315</v>
      </c>
      <c r="H17" s="18">
        <f>+I17+J17</f>
        <v>96</v>
      </c>
      <c r="I17" s="18">
        <f>SUM(I18:I23)</f>
        <v>29</v>
      </c>
      <c r="J17" s="18">
        <f>SUM(J18:J23)</f>
        <v>67</v>
      </c>
      <c r="K17" s="18">
        <f>+L17+M17</f>
        <v>114</v>
      </c>
      <c r="L17" s="18">
        <f>SUM(L18:L23)</f>
        <v>33</v>
      </c>
      <c r="M17" s="18">
        <f>SUM(M18:M23)</f>
        <v>81</v>
      </c>
      <c r="N17" s="18">
        <f>+O17+P17</f>
        <v>126</v>
      </c>
      <c r="O17" s="18">
        <f>SUM(O18:O23)</f>
        <v>39</v>
      </c>
      <c r="P17" s="18">
        <f>SUM(P18:P23)</f>
        <v>87</v>
      </c>
      <c r="Q17" s="18">
        <f>+R17+S17</f>
        <v>114</v>
      </c>
      <c r="R17" s="18">
        <f>SUM(R18:R23)</f>
        <v>34</v>
      </c>
      <c r="S17" s="18">
        <f>SUM(S18:S23)</f>
        <v>80</v>
      </c>
    </row>
    <row r="18" spans="1:19" x14ac:dyDescent="0.3">
      <c r="A18" s="118"/>
      <c r="B18" s="119"/>
      <c r="C18" s="47">
        <v>4</v>
      </c>
      <c r="D18" s="51" t="s">
        <v>72</v>
      </c>
      <c r="E18" s="74">
        <f t="shared" ref="E18:E23" si="7">+F18+G18</f>
        <v>35</v>
      </c>
      <c r="F18" s="74">
        <f t="shared" ref="F18:G23" si="8">+I18+L18+O18+R18</f>
        <v>10</v>
      </c>
      <c r="G18" s="74">
        <f t="shared" si="8"/>
        <v>25</v>
      </c>
      <c r="H18" s="74">
        <f t="shared" ref="H18:H23" si="9">+I18+J18</f>
        <v>7</v>
      </c>
      <c r="I18" s="74">
        <v>2</v>
      </c>
      <c r="J18" s="74">
        <v>5</v>
      </c>
      <c r="K18" s="74">
        <f t="shared" ref="K18:K23" si="10">+L18+M18</f>
        <v>8</v>
      </c>
      <c r="L18" s="74">
        <v>2</v>
      </c>
      <c r="M18" s="74">
        <v>6</v>
      </c>
      <c r="N18" s="74">
        <f t="shared" ref="N18:N23" si="11">+O18+P18</f>
        <v>10</v>
      </c>
      <c r="O18" s="74">
        <v>3</v>
      </c>
      <c r="P18" s="74">
        <v>7</v>
      </c>
      <c r="Q18" s="74">
        <f t="shared" ref="Q18:Q23" si="12">+R18+S18</f>
        <v>10</v>
      </c>
      <c r="R18" s="74">
        <v>3</v>
      </c>
      <c r="S18" s="74">
        <v>7</v>
      </c>
    </row>
    <row r="19" spans="1:19" x14ac:dyDescent="0.3">
      <c r="A19" s="118"/>
      <c r="B19" s="119"/>
      <c r="C19" s="49">
        <v>11</v>
      </c>
      <c r="D19" s="50" t="s">
        <v>73</v>
      </c>
      <c r="E19" s="74">
        <f t="shared" si="7"/>
        <v>30</v>
      </c>
      <c r="F19" s="74">
        <f t="shared" si="8"/>
        <v>9</v>
      </c>
      <c r="G19" s="74">
        <f t="shared" si="8"/>
        <v>21</v>
      </c>
      <c r="H19" s="74">
        <f t="shared" si="9"/>
        <v>6</v>
      </c>
      <c r="I19" s="74">
        <v>2</v>
      </c>
      <c r="J19" s="74">
        <v>4</v>
      </c>
      <c r="K19" s="74">
        <f t="shared" si="10"/>
        <v>8</v>
      </c>
      <c r="L19" s="74">
        <v>2</v>
      </c>
      <c r="M19" s="74">
        <v>6</v>
      </c>
      <c r="N19" s="74">
        <f t="shared" si="11"/>
        <v>9</v>
      </c>
      <c r="O19" s="74">
        <v>3</v>
      </c>
      <c r="P19" s="74">
        <v>6</v>
      </c>
      <c r="Q19" s="74">
        <f t="shared" si="12"/>
        <v>7</v>
      </c>
      <c r="R19" s="74">
        <v>2</v>
      </c>
      <c r="S19" s="74">
        <v>5</v>
      </c>
    </row>
    <row r="20" spans="1:19" x14ac:dyDescent="0.3">
      <c r="A20" s="118"/>
      <c r="B20" s="119"/>
      <c r="C20" s="47">
        <v>21</v>
      </c>
      <c r="D20" s="51" t="s">
        <v>75</v>
      </c>
      <c r="E20" s="74">
        <f t="shared" si="7"/>
        <v>30</v>
      </c>
      <c r="F20" s="74">
        <f t="shared" si="8"/>
        <v>9</v>
      </c>
      <c r="G20" s="74">
        <f t="shared" si="8"/>
        <v>21</v>
      </c>
      <c r="H20" s="74">
        <f t="shared" si="9"/>
        <v>6</v>
      </c>
      <c r="I20" s="74">
        <v>2</v>
      </c>
      <c r="J20" s="74">
        <v>4</v>
      </c>
      <c r="K20" s="74">
        <f t="shared" si="10"/>
        <v>8</v>
      </c>
      <c r="L20" s="74">
        <v>2</v>
      </c>
      <c r="M20" s="74">
        <v>6</v>
      </c>
      <c r="N20" s="74">
        <f t="shared" si="11"/>
        <v>9</v>
      </c>
      <c r="O20" s="74">
        <v>3</v>
      </c>
      <c r="P20" s="74">
        <v>6</v>
      </c>
      <c r="Q20" s="74">
        <f t="shared" si="12"/>
        <v>7</v>
      </c>
      <c r="R20" s="74">
        <v>2</v>
      </c>
      <c r="S20" s="74">
        <v>5</v>
      </c>
    </row>
    <row r="21" spans="1:19" x14ac:dyDescent="0.3">
      <c r="A21" s="118"/>
      <c r="B21" s="119"/>
      <c r="C21" s="49">
        <v>53</v>
      </c>
      <c r="D21" s="50" t="s">
        <v>14</v>
      </c>
      <c r="E21" s="74">
        <f t="shared" si="7"/>
        <v>119</v>
      </c>
      <c r="F21" s="74">
        <f t="shared" si="8"/>
        <v>36</v>
      </c>
      <c r="G21" s="74">
        <f t="shared" si="8"/>
        <v>83</v>
      </c>
      <c r="H21" s="74">
        <f t="shared" si="9"/>
        <v>24</v>
      </c>
      <c r="I21" s="74">
        <v>7</v>
      </c>
      <c r="J21" s="74">
        <v>17</v>
      </c>
      <c r="K21" s="74">
        <f t="shared" si="10"/>
        <v>30</v>
      </c>
      <c r="L21" s="74">
        <v>9</v>
      </c>
      <c r="M21" s="74">
        <v>21</v>
      </c>
      <c r="N21" s="74">
        <f t="shared" si="11"/>
        <v>35</v>
      </c>
      <c r="O21" s="74">
        <v>11</v>
      </c>
      <c r="P21" s="74">
        <v>24</v>
      </c>
      <c r="Q21" s="74">
        <f t="shared" si="12"/>
        <v>30</v>
      </c>
      <c r="R21" s="74">
        <v>9</v>
      </c>
      <c r="S21" s="74">
        <v>21</v>
      </c>
    </row>
    <row r="22" spans="1:19" x14ac:dyDescent="0.3">
      <c r="A22" s="118"/>
      <c r="B22" s="119"/>
      <c r="C22" s="47">
        <v>68</v>
      </c>
      <c r="D22" s="51" t="s">
        <v>61</v>
      </c>
      <c r="E22" s="74">
        <f t="shared" si="7"/>
        <v>118</v>
      </c>
      <c r="F22" s="74">
        <f t="shared" si="8"/>
        <v>36</v>
      </c>
      <c r="G22" s="74">
        <f t="shared" si="8"/>
        <v>82</v>
      </c>
      <c r="H22" s="74">
        <f t="shared" si="9"/>
        <v>25</v>
      </c>
      <c r="I22" s="74">
        <v>8</v>
      </c>
      <c r="J22" s="74">
        <v>17</v>
      </c>
      <c r="K22" s="74">
        <f t="shared" si="10"/>
        <v>30</v>
      </c>
      <c r="L22" s="74">
        <v>9</v>
      </c>
      <c r="M22" s="74">
        <v>21</v>
      </c>
      <c r="N22" s="74">
        <f t="shared" si="11"/>
        <v>33</v>
      </c>
      <c r="O22" s="74">
        <v>10</v>
      </c>
      <c r="P22" s="74">
        <v>23</v>
      </c>
      <c r="Q22" s="74">
        <f t="shared" si="12"/>
        <v>30</v>
      </c>
      <c r="R22" s="74">
        <v>9</v>
      </c>
      <c r="S22" s="74">
        <v>21</v>
      </c>
    </row>
    <row r="23" spans="1:19" x14ac:dyDescent="0.3">
      <c r="A23" s="118"/>
      <c r="B23" s="119"/>
      <c r="C23" s="49">
        <v>100</v>
      </c>
      <c r="D23" s="50" t="s">
        <v>65</v>
      </c>
      <c r="E23" s="74">
        <f t="shared" si="7"/>
        <v>118</v>
      </c>
      <c r="F23" s="74">
        <f t="shared" si="8"/>
        <v>35</v>
      </c>
      <c r="G23" s="74">
        <f t="shared" si="8"/>
        <v>83</v>
      </c>
      <c r="H23" s="74">
        <f t="shared" si="9"/>
        <v>28</v>
      </c>
      <c r="I23" s="74">
        <v>8</v>
      </c>
      <c r="J23" s="74">
        <v>20</v>
      </c>
      <c r="K23" s="74">
        <f t="shared" si="10"/>
        <v>30</v>
      </c>
      <c r="L23" s="74">
        <v>9</v>
      </c>
      <c r="M23" s="74">
        <v>21</v>
      </c>
      <c r="N23" s="74">
        <f t="shared" si="11"/>
        <v>30</v>
      </c>
      <c r="O23" s="74">
        <v>9</v>
      </c>
      <c r="P23" s="74">
        <v>21</v>
      </c>
      <c r="Q23" s="74">
        <f t="shared" si="12"/>
        <v>30</v>
      </c>
      <c r="R23" s="74">
        <v>9</v>
      </c>
      <c r="S23" s="74">
        <v>21</v>
      </c>
    </row>
    <row r="24" spans="1:19" x14ac:dyDescent="0.3">
      <c r="A24" s="71">
        <v>3</v>
      </c>
      <c r="B24" s="80">
        <v>11</v>
      </c>
      <c r="C24" s="2"/>
      <c r="D24" s="17" t="s">
        <v>21</v>
      </c>
      <c r="E24" s="68">
        <f>+F24+G24</f>
        <v>2782</v>
      </c>
      <c r="F24" s="68">
        <f>+I24+L24+O24+R24</f>
        <v>1029</v>
      </c>
      <c r="G24" s="68">
        <f>+J24+M24+P24+S24</f>
        <v>1753</v>
      </c>
      <c r="H24" s="68">
        <f>+I24+J24</f>
        <v>180</v>
      </c>
      <c r="I24" s="68">
        <f>SUM(I25:I33)</f>
        <v>67</v>
      </c>
      <c r="J24" s="68">
        <f>SUM(J25:J33)</f>
        <v>113</v>
      </c>
      <c r="K24" s="68">
        <f>+L24+M24</f>
        <v>629</v>
      </c>
      <c r="L24" s="68">
        <f>SUM(L25:L33)</f>
        <v>233</v>
      </c>
      <c r="M24" s="68">
        <f>SUM(M25:M33)</f>
        <v>396</v>
      </c>
      <c r="N24" s="68">
        <f>+O24+P24</f>
        <v>979</v>
      </c>
      <c r="O24" s="68">
        <f>SUM(O25:O33)</f>
        <v>362</v>
      </c>
      <c r="P24" s="68">
        <f>SUM(P25:P33)</f>
        <v>617</v>
      </c>
      <c r="Q24" s="68">
        <f>+R24+S24</f>
        <v>994</v>
      </c>
      <c r="R24" s="68">
        <f>SUM(R25:R33)</f>
        <v>367</v>
      </c>
      <c r="S24" s="68">
        <f>SUM(S25:S33)</f>
        <v>627</v>
      </c>
    </row>
    <row r="25" spans="1:19" x14ac:dyDescent="0.3">
      <c r="A25" s="118"/>
      <c r="B25" s="119"/>
      <c r="C25" s="49">
        <v>29</v>
      </c>
      <c r="D25" s="50" t="s">
        <v>59</v>
      </c>
      <c r="E25" s="73">
        <f t="shared" ref="E25:E33" si="13">+F25+G25</f>
        <v>250</v>
      </c>
      <c r="F25" s="73">
        <f t="shared" ref="F25:G33" si="14">+I25+L25+O25+R25</f>
        <v>93</v>
      </c>
      <c r="G25" s="73">
        <f t="shared" si="14"/>
        <v>157</v>
      </c>
      <c r="H25" s="73">
        <f t="shared" ref="H25:H33" si="15">+I25+J25</f>
        <v>0</v>
      </c>
      <c r="I25" s="73">
        <v>0</v>
      </c>
      <c r="J25" s="73">
        <v>0</v>
      </c>
      <c r="K25" s="73">
        <f t="shared" ref="K25:K33" si="16">+L25+M25</f>
        <v>49</v>
      </c>
      <c r="L25" s="73">
        <v>18</v>
      </c>
      <c r="M25" s="73">
        <v>31</v>
      </c>
      <c r="N25" s="73">
        <f t="shared" ref="N25:N33" si="17">+O25+P25</f>
        <v>99</v>
      </c>
      <c r="O25" s="73">
        <v>37</v>
      </c>
      <c r="P25" s="73">
        <v>62</v>
      </c>
      <c r="Q25" s="73">
        <f t="shared" ref="Q25:Q33" si="18">+R25+S25</f>
        <v>102</v>
      </c>
      <c r="R25" s="73">
        <v>38</v>
      </c>
      <c r="S25" s="73">
        <v>64</v>
      </c>
    </row>
    <row r="26" spans="1:19" x14ac:dyDescent="0.3">
      <c r="A26" s="118"/>
      <c r="B26" s="119"/>
      <c r="C26" s="49">
        <v>53</v>
      </c>
      <c r="D26" s="50" t="s">
        <v>14</v>
      </c>
      <c r="E26" s="73">
        <f t="shared" si="13"/>
        <v>374</v>
      </c>
      <c r="F26" s="73">
        <f t="shared" si="14"/>
        <v>138</v>
      </c>
      <c r="G26" s="73">
        <f t="shared" si="14"/>
        <v>236</v>
      </c>
      <c r="H26" s="73">
        <f t="shared" si="15"/>
        <v>0</v>
      </c>
      <c r="I26" s="73">
        <v>0</v>
      </c>
      <c r="J26" s="73">
        <v>0</v>
      </c>
      <c r="K26" s="73">
        <f t="shared" si="16"/>
        <v>60</v>
      </c>
      <c r="L26" s="73">
        <v>22</v>
      </c>
      <c r="M26" s="73">
        <v>38</v>
      </c>
      <c r="N26" s="73">
        <f t="shared" si="17"/>
        <v>156</v>
      </c>
      <c r="O26" s="73">
        <v>58</v>
      </c>
      <c r="P26" s="73">
        <v>98</v>
      </c>
      <c r="Q26" s="73">
        <f t="shared" si="18"/>
        <v>158</v>
      </c>
      <c r="R26" s="73">
        <v>58</v>
      </c>
      <c r="S26" s="73">
        <v>100</v>
      </c>
    </row>
    <row r="27" spans="1:19" ht="37.5" x14ac:dyDescent="0.3">
      <c r="A27" s="118"/>
      <c r="B27" s="119"/>
      <c r="C27" s="52">
        <v>57</v>
      </c>
      <c r="D27" s="64" t="s">
        <v>60</v>
      </c>
      <c r="E27" s="73">
        <f>+F27+G27</f>
        <v>167</v>
      </c>
      <c r="F27" s="73">
        <f t="shared" si="14"/>
        <v>63</v>
      </c>
      <c r="G27" s="73">
        <f t="shared" si="14"/>
        <v>104</v>
      </c>
      <c r="H27" s="73">
        <f t="shared" si="15"/>
        <v>15</v>
      </c>
      <c r="I27" s="73">
        <v>6</v>
      </c>
      <c r="J27" s="73">
        <v>9</v>
      </c>
      <c r="K27" s="73">
        <f t="shared" si="16"/>
        <v>50</v>
      </c>
      <c r="L27" s="73">
        <v>19</v>
      </c>
      <c r="M27" s="73">
        <v>31</v>
      </c>
      <c r="N27" s="73">
        <f t="shared" si="17"/>
        <v>51</v>
      </c>
      <c r="O27" s="73">
        <v>19</v>
      </c>
      <c r="P27" s="73">
        <v>32</v>
      </c>
      <c r="Q27" s="73">
        <f t="shared" si="18"/>
        <v>51</v>
      </c>
      <c r="R27" s="73">
        <v>19</v>
      </c>
      <c r="S27" s="73">
        <v>32</v>
      </c>
    </row>
    <row r="28" spans="1:19" x14ac:dyDescent="0.3">
      <c r="A28" s="118"/>
      <c r="B28" s="119"/>
      <c r="C28" s="49">
        <v>75</v>
      </c>
      <c r="D28" s="50" t="s">
        <v>79</v>
      </c>
      <c r="E28" s="73">
        <f t="shared" si="13"/>
        <v>58</v>
      </c>
      <c r="F28" s="73">
        <f t="shared" si="14"/>
        <v>22</v>
      </c>
      <c r="G28" s="73">
        <f t="shared" si="14"/>
        <v>36</v>
      </c>
      <c r="H28" s="73">
        <f t="shared" si="15"/>
        <v>0</v>
      </c>
      <c r="I28" s="73">
        <v>0</v>
      </c>
      <c r="J28" s="73">
        <v>0</v>
      </c>
      <c r="K28" s="73">
        <f t="shared" si="16"/>
        <v>10</v>
      </c>
      <c r="L28" s="73">
        <v>4</v>
      </c>
      <c r="M28" s="73">
        <v>6</v>
      </c>
      <c r="N28" s="73">
        <f t="shared" si="17"/>
        <v>24</v>
      </c>
      <c r="O28" s="73">
        <v>9</v>
      </c>
      <c r="P28" s="73">
        <v>15</v>
      </c>
      <c r="Q28" s="73">
        <f t="shared" si="18"/>
        <v>24</v>
      </c>
      <c r="R28" s="73">
        <v>9</v>
      </c>
      <c r="S28" s="73">
        <v>15</v>
      </c>
    </row>
    <row r="29" spans="1:19" x14ac:dyDescent="0.3">
      <c r="A29" s="118"/>
      <c r="B29" s="119"/>
      <c r="C29" s="47">
        <v>97</v>
      </c>
      <c r="D29" s="48" t="s">
        <v>62</v>
      </c>
      <c r="E29" s="73">
        <f t="shared" si="13"/>
        <v>1443</v>
      </c>
      <c r="F29" s="73">
        <f t="shared" si="14"/>
        <v>534</v>
      </c>
      <c r="G29" s="73">
        <f t="shared" si="14"/>
        <v>909</v>
      </c>
      <c r="H29" s="73">
        <f t="shared" si="15"/>
        <v>165</v>
      </c>
      <c r="I29" s="73">
        <v>61</v>
      </c>
      <c r="J29" s="73">
        <v>104</v>
      </c>
      <c r="K29" s="73">
        <f t="shared" si="16"/>
        <v>356</v>
      </c>
      <c r="L29" s="73">
        <v>132</v>
      </c>
      <c r="M29" s="73">
        <v>224</v>
      </c>
      <c r="N29" s="73">
        <f t="shared" si="17"/>
        <v>457</v>
      </c>
      <c r="O29" s="73">
        <v>169</v>
      </c>
      <c r="P29" s="73">
        <v>288</v>
      </c>
      <c r="Q29" s="73">
        <f t="shared" si="18"/>
        <v>465</v>
      </c>
      <c r="R29" s="73">
        <v>172</v>
      </c>
      <c r="S29" s="73">
        <v>293</v>
      </c>
    </row>
    <row r="30" spans="1:19" x14ac:dyDescent="0.3">
      <c r="A30" s="118"/>
      <c r="B30" s="119"/>
      <c r="C30" s="49">
        <v>100</v>
      </c>
      <c r="D30" s="50" t="s">
        <v>65</v>
      </c>
      <c r="E30" s="73">
        <f t="shared" si="13"/>
        <v>30</v>
      </c>
      <c r="F30" s="73">
        <f t="shared" si="14"/>
        <v>10</v>
      </c>
      <c r="G30" s="73">
        <f t="shared" si="14"/>
        <v>20</v>
      </c>
      <c r="H30" s="73">
        <f t="shared" si="15"/>
        <v>0</v>
      </c>
      <c r="I30" s="73">
        <v>0</v>
      </c>
      <c r="J30" s="73">
        <v>0</v>
      </c>
      <c r="K30" s="73">
        <f t="shared" si="16"/>
        <v>6</v>
      </c>
      <c r="L30" s="73">
        <v>2</v>
      </c>
      <c r="M30" s="73">
        <v>4</v>
      </c>
      <c r="N30" s="73">
        <f t="shared" si="17"/>
        <v>12</v>
      </c>
      <c r="O30" s="73">
        <v>4</v>
      </c>
      <c r="P30" s="73">
        <v>8</v>
      </c>
      <c r="Q30" s="73">
        <f t="shared" si="18"/>
        <v>12</v>
      </c>
      <c r="R30" s="73">
        <v>4</v>
      </c>
      <c r="S30" s="73">
        <v>8</v>
      </c>
    </row>
    <row r="31" spans="1:19" x14ac:dyDescent="0.3">
      <c r="A31" s="118"/>
      <c r="B31" s="119"/>
      <c r="C31" s="49">
        <v>112</v>
      </c>
      <c r="D31" s="50" t="s">
        <v>63</v>
      </c>
      <c r="E31" s="73">
        <f t="shared" si="13"/>
        <v>258</v>
      </c>
      <c r="F31" s="73">
        <f t="shared" si="14"/>
        <v>95</v>
      </c>
      <c r="G31" s="73">
        <f t="shared" si="14"/>
        <v>163</v>
      </c>
      <c r="H31" s="73">
        <f t="shared" si="15"/>
        <v>0</v>
      </c>
      <c r="I31" s="73">
        <v>0</v>
      </c>
      <c r="J31" s="73">
        <v>0</v>
      </c>
      <c r="K31" s="73">
        <f t="shared" si="16"/>
        <v>54</v>
      </c>
      <c r="L31" s="73">
        <v>20</v>
      </c>
      <c r="M31" s="73">
        <v>34</v>
      </c>
      <c r="N31" s="73">
        <f t="shared" si="17"/>
        <v>100</v>
      </c>
      <c r="O31" s="73">
        <v>37</v>
      </c>
      <c r="P31" s="73">
        <v>63</v>
      </c>
      <c r="Q31" s="73">
        <f t="shared" si="18"/>
        <v>104</v>
      </c>
      <c r="R31" s="73">
        <v>38</v>
      </c>
      <c r="S31" s="73">
        <v>66</v>
      </c>
    </row>
    <row r="32" spans="1:19" x14ac:dyDescent="0.3">
      <c r="A32" s="118"/>
      <c r="B32" s="119"/>
      <c r="C32" s="49">
        <v>136</v>
      </c>
      <c r="D32" s="50" t="s">
        <v>64</v>
      </c>
      <c r="E32" s="73">
        <f t="shared" si="13"/>
        <v>72</v>
      </c>
      <c r="F32" s="73">
        <f t="shared" si="14"/>
        <v>26</v>
      </c>
      <c r="G32" s="73">
        <f t="shared" si="14"/>
        <v>46</v>
      </c>
      <c r="H32" s="73">
        <f t="shared" si="15"/>
        <v>0</v>
      </c>
      <c r="I32" s="73">
        <v>0</v>
      </c>
      <c r="J32" s="73">
        <v>0</v>
      </c>
      <c r="K32" s="73">
        <f t="shared" si="16"/>
        <v>16</v>
      </c>
      <c r="L32" s="73">
        <v>6</v>
      </c>
      <c r="M32" s="73">
        <v>10</v>
      </c>
      <c r="N32" s="73">
        <f t="shared" si="17"/>
        <v>29</v>
      </c>
      <c r="O32" s="73">
        <v>10</v>
      </c>
      <c r="P32" s="73">
        <v>19</v>
      </c>
      <c r="Q32" s="73">
        <f t="shared" si="18"/>
        <v>27</v>
      </c>
      <c r="R32" s="73">
        <v>10</v>
      </c>
      <c r="S32" s="73">
        <v>17</v>
      </c>
    </row>
    <row r="33" spans="1:19" x14ac:dyDescent="0.3">
      <c r="A33" s="118"/>
      <c r="B33" s="119"/>
      <c r="C33" s="49">
        <v>162</v>
      </c>
      <c r="D33" s="50" t="s">
        <v>66</v>
      </c>
      <c r="E33" s="73">
        <f t="shared" si="13"/>
        <v>130</v>
      </c>
      <c r="F33" s="73">
        <f t="shared" si="14"/>
        <v>48</v>
      </c>
      <c r="G33" s="73">
        <f t="shared" si="14"/>
        <v>82</v>
      </c>
      <c r="H33" s="73">
        <f t="shared" si="15"/>
        <v>0</v>
      </c>
      <c r="I33" s="73"/>
      <c r="J33" s="73">
        <v>0</v>
      </c>
      <c r="K33" s="73">
        <f t="shared" si="16"/>
        <v>28</v>
      </c>
      <c r="L33" s="73">
        <v>10</v>
      </c>
      <c r="M33" s="73">
        <v>18</v>
      </c>
      <c r="N33" s="73">
        <f t="shared" si="17"/>
        <v>51</v>
      </c>
      <c r="O33" s="73">
        <v>19</v>
      </c>
      <c r="P33" s="73">
        <v>32</v>
      </c>
      <c r="Q33" s="73">
        <f t="shared" si="18"/>
        <v>51</v>
      </c>
      <c r="R33" s="73">
        <v>19</v>
      </c>
      <c r="S33" s="73">
        <v>32</v>
      </c>
    </row>
    <row r="34" spans="1:19" x14ac:dyDescent="0.3">
      <c r="A34" s="71">
        <v>4</v>
      </c>
      <c r="B34" s="79">
        <v>17</v>
      </c>
      <c r="C34" s="2"/>
      <c r="D34" s="17" t="s">
        <v>22</v>
      </c>
      <c r="E34" s="68">
        <f>F34+G34</f>
        <v>250</v>
      </c>
      <c r="F34" s="68">
        <f>I34+L34+O34+R34</f>
        <v>96</v>
      </c>
      <c r="G34" s="68">
        <f>J34+M34+P34+S34</f>
        <v>154</v>
      </c>
      <c r="H34" s="68">
        <f>+I34+J34</f>
        <v>64</v>
      </c>
      <c r="I34" s="68">
        <f t="shared" ref="I34:S34" si="19">I35</f>
        <v>24</v>
      </c>
      <c r="J34" s="68">
        <f t="shared" si="19"/>
        <v>40</v>
      </c>
      <c r="K34" s="68">
        <f>+L34+M34</f>
        <v>62</v>
      </c>
      <c r="L34" s="68">
        <f t="shared" si="19"/>
        <v>24</v>
      </c>
      <c r="M34" s="68">
        <f t="shared" si="19"/>
        <v>38</v>
      </c>
      <c r="N34" s="68">
        <f>+O34+P34</f>
        <v>62</v>
      </c>
      <c r="O34" s="68">
        <f t="shared" si="19"/>
        <v>24</v>
      </c>
      <c r="P34" s="68">
        <f t="shared" si="19"/>
        <v>38</v>
      </c>
      <c r="Q34" s="68">
        <f>+R34+S34</f>
        <v>62</v>
      </c>
      <c r="R34" s="68">
        <f t="shared" si="19"/>
        <v>24</v>
      </c>
      <c r="S34" s="68">
        <f t="shared" si="19"/>
        <v>38</v>
      </c>
    </row>
    <row r="35" spans="1:19" x14ac:dyDescent="0.3">
      <c r="A35" s="76"/>
      <c r="B35" s="1"/>
      <c r="C35" s="49">
        <v>136</v>
      </c>
      <c r="D35" s="50" t="s">
        <v>64</v>
      </c>
      <c r="E35" s="73">
        <f>F35+G35</f>
        <v>250</v>
      </c>
      <c r="F35" s="73">
        <f>I35+L35+O35+R35</f>
        <v>96</v>
      </c>
      <c r="G35" s="73">
        <f>J35+M35+P35+S35</f>
        <v>154</v>
      </c>
      <c r="H35" s="73">
        <f>I35+J35</f>
        <v>64</v>
      </c>
      <c r="I35" s="73">
        <v>24</v>
      </c>
      <c r="J35" s="73">
        <v>40</v>
      </c>
      <c r="K35" s="73">
        <f>L35+M35</f>
        <v>62</v>
      </c>
      <c r="L35" s="73">
        <v>24</v>
      </c>
      <c r="M35" s="73">
        <v>38</v>
      </c>
      <c r="N35" s="73">
        <f>O35+P35</f>
        <v>62</v>
      </c>
      <c r="O35" s="73">
        <v>24</v>
      </c>
      <c r="P35" s="73">
        <v>38</v>
      </c>
      <c r="Q35" s="73">
        <f>R35+S35</f>
        <v>62</v>
      </c>
      <c r="R35" s="73">
        <v>24</v>
      </c>
      <c r="S35" s="73">
        <v>38</v>
      </c>
    </row>
    <row r="36" spans="1:19" x14ac:dyDescent="0.3">
      <c r="A36" s="71">
        <v>5</v>
      </c>
      <c r="B36" s="16">
        <v>21</v>
      </c>
      <c r="C36" s="15"/>
      <c r="D36" s="17" t="s">
        <v>23</v>
      </c>
      <c r="E36" s="18">
        <f t="shared" ref="E36:E41" si="20">+F36+G36</f>
        <v>1198</v>
      </c>
      <c r="F36" s="18">
        <f>+I36+L36+O36+R36</f>
        <v>593</v>
      </c>
      <c r="G36" s="18">
        <f>+J36+M36+P36+S36</f>
        <v>605</v>
      </c>
      <c r="H36" s="18">
        <f t="shared" ref="H36:H41" si="21">+I36+J36</f>
        <v>358</v>
      </c>
      <c r="I36" s="18">
        <f>SUM(I37:I40)</f>
        <v>163</v>
      </c>
      <c r="J36" s="18">
        <f>SUM(J37:J40)</f>
        <v>195</v>
      </c>
      <c r="K36" s="18">
        <f t="shared" ref="K36:K41" si="22">+L36+M36</f>
        <v>306</v>
      </c>
      <c r="L36" s="18">
        <f>SUM(L37:L40)</f>
        <v>150</v>
      </c>
      <c r="M36" s="18">
        <f>SUM(M37:M40)</f>
        <v>156</v>
      </c>
      <c r="N36" s="18">
        <f t="shared" ref="N36:N41" si="23">+O36+P36</f>
        <v>216</v>
      </c>
      <c r="O36" s="18">
        <f>SUM(O37:O40)</f>
        <v>123</v>
      </c>
      <c r="P36" s="18">
        <f>SUM(P37:P40)</f>
        <v>93</v>
      </c>
      <c r="Q36" s="18">
        <f t="shared" ref="Q36:Q41" si="24">+R36+S36</f>
        <v>318</v>
      </c>
      <c r="R36" s="18">
        <f>SUM(R37:R40)</f>
        <v>157</v>
      </c>
      <c r="S36" s="18">
        <f>SUM(S37:S40)</f>
        <v>161</v>
      </c>
    </row>
    <row r="37" spans="1:19" x14ac:dyDescent="0.3">
      <c r="A37" s="109"/>
      <c r="B37" s="110"/>
      <c r="C37" s="14">
        <v>68</v>
      </c>
      <c r="D37" s="19" t="s">
        <v>61</v>
      </c>
      <c r="E37" s="20">
        <f t="shared" si="20"/>
        <v>46</v>
      </c>
      <c r="F37" s="21">
        <f t="shared" ref="F37:G40" si="25">+I37+L37+O37+R37</f>
        <v>22</v>
      </c>
      <c r="G37" s="21">
        <f t="shared" si="25"/>
        <v>24</v>
      </c>
      <c r="H37" s="21">
        <f t="shared" si="21"/>
        <v>3</v>
      </c>
      <c r="I37" s="20">
        <v>1</v>
      </c>
      <c r="J37" s="20">
        <v>2</v>
      </c>
      <c r="K37" s="20">
        <f t="shared" si="22"/>
        <v>3</v>
      </c>
      <c r="L37" s="20">
        <v>1</v>
      </c>
      <c r="M37" s="20">
        <v>2</v>
      </c>
      <c r="N37" s="20">
        <f t="shared" si="23"/>
        <v>3</v>
      </c>
      <c r="O37" s="22">
        <v>1</v>
      </c>
      <c r="P37" s="22">
        <v>2</v>
      </c>
      <c r="Q37" s="22">
        <f t="shared" si="24"/>
        <v>37</v>
      </c>
      <c r="R37" s="22">
        <v>19</v>
      </c>
      <c r="S37" s="22">
        <v>18</v>
      </c>
    </row>
    <row r="38" spans="1:19" x14ac:dyDescent="0.3">
      <c r="A38" s="109"/>
      <c r="B38" s="110"/>
      <c r="C38" s="14">
        <v>97</v>
      </c>
      <c r="D38" s="23" t="s">
        <v>62</v>
      </c>
      <c r="E38" s="20">
        <f t="shared" si="20"/>
        <v>915</v>
      </c>
      <c r="F38" s="21">
        <f t="shared" si="25"/>
        <v>462</v>
      </c>
      <c r="G38" s="21">
        <f t="shared" si="25"/>
        <v>453</v>
      </c>
      <c r="H38" s="21">
        <f t="shared" si="21"/>
        <v>307</v>
      </c>
      <c r="I38" s="20">
        <v>140</v>
      </c>
      <c r="J38" s="20">
        <v>167</v>
      </c>
      <c r="K38" s="20">
        <f t="shared" si="22"/>
        <v>255</v>
      </c>
      <c r="L38" s="20">
        <f>27+80+20</f>
        <v>127</v>
      </c>
      <c r="M38" s="20">
        <f>28+80+20</f>
        <v>128</v>
      </c>
      <c r="N38" s="20">
        <f t="shared" si="23"/>
        <v>189</v>
      </c>
      <c r="O38" s="22">
        <v>108</v>
      </c>
      <c r="P38" s="22">
        <v>81</v>
      </c>
      <c r="Q38" s="22">
        <f t="shared" si="24"/>
        <v>164</v>
      </c>
      <c r="R38" s="22">
        <f>346-159-80-20</f>
        <v>87</v>
      </c>
      <c r="S38" s="22">
        <f>415-238-80-20</f>
        <v>77</v>
      </c>
    </row>
    <row r="39" spans="1:19" x14ac:dyDescent="0.3">
      <c r="A39" s="109"/>
      <c r="B39" s="110"/>
      <c r="C39" s="73">
        <v>112</v>
      </c>
      <c r="D39" s="24" t="s">
        <v>63</v>
      </c>
      <c r="E39" s="20">
        <f t="shared" si="20"/>
        <v>186</v>
      </c>
      <c r="F39" s="21">
        <f t="shared" si="25"/>
        <v>83</v>
      </c>
      <c r="G39" s="21">
        <f t="shared" si="25"/>
        <v>103</v>
      </c>
      <c r="H39" s="21">
        <f t="shared" si="21"/>
        <v>38</v>
      </c>
      <c r="I39" s="20">
        <v>17</v>
      </c>
      <c r="J39" s="20">
        <f>15+6</f>
        <v>21</v>
      </c>
      <c r="K39" s="20">
        <f t="shared" si="22"/>
        <v>38</v>
      </c>
      <c r="L39" s="20">
        <v>17</v>
      </c>
      <c r="M39" s="20">
        <v>21</v>
      </c>
      <c r="N39" s="20">
        <f t="shared" si="23"/>
        <v>14</v>
      </c>
      <c r="O39" s="22">
        <v>9</v>
      </c>
      <c r="P39" s="22">
        <v>5</v>
      </c>
      <c r="Q39" s="22">
        <f t="shared" si="24"/>
        <v>96</v>
      </c>
      <c r="R39" s="22">
        <f>56-16</f>
        <v>40</v>
      </c>
      <c r="S39" s="22">
        <f>77-21</f>
        <v>56</v>
      </c>
    </row>
    <row r="40" spans="1:19" x14ac:dyDescent="0.3">
      <c r="A40" s="109"/>
      <c r="B40" s="110"/>
      <c r="C40" s="73">
        <v>136</v>
      </c>
      <c r="D40" s="24" t="s">
        <v>64</v>
      </c>
      <c r="E40" s="20">
        <f t="shared" si="20"/>
        <v>51</v>
      </c>
      <c r="F40" s="21">
        <f t="shared" si="25"/>
        <v>26</v>
      </c>
      <c r="G40" s="21">
        <f t="shared" si="25"/>
        <v>25</v>
      </c>
      <c r="H40" s="21">
        <f t="shared" si="21"/>
        <v>10</v>
      </c>
      <c r="I40" s="20">
        <v>5</v>
      </c>
      <c r="J40" s="20">
        <v>5</v>
      </c>
      <c r="K40" s="20">
        <f t="shared" si="22"/>
        <v>10</v>
      </c>
      <c r="L40" s="20">
        <v>5</v>
      </c>
      <c r="M40" s="20">
        <v>5</v>
      </c>
      <c r="N40" s="20">
        <f t="shared" si="23"/>
        <v>10</v>
      </c>
      <c r="O40" s="22">
        <v>5</v>
      </c>
      <c r="P40" s="22">
        <v>5</v>
      </c>
      <c r="Q40" s="22">
        <f t="shared" si="24"/>
        <v>21</v>
      </c>
      <c r="R40" s="22">
        <v>11</v>
      </c>
      <c r="S40" s="22">
        <v>10</v>
      </c>
    </row>
    <row r="41" spans="1:19" x14ac:dyDescent="0.3">
      <c r="A41" s="71">
        <v>6</v>
      </c>
      <c r="B41" s="26">
        <v>23</v>
      </c>
      <c r="C41" s="27"/>
      <c r="D41" s="28" t="s">
        <v>24</v>
      </c>
      <c r="E41" s="29">
        <f t="shared" si="20"/>
        <v>395</v>
      </c>
      <c r="F41" s="29">
        <f>+I41+L41+O41+R41</f>
        <v>116</v>
      </c>
      <c r="G41" s="29">
        <f>+J41+M41+P41+S41</f>
        <v>279</v>
      </c>
      <c r="H41" s="29">
        <f t="shared" si="21"/>
        <v>73</v>
      </c>
      <c r="I41" s="29">
        <f>SUM(I42:I44)</f>
        <v>21</v>
      </c>
      <c r="J41" s="29">
        <f>SUM(J42:J44)</f>
        <v>52</v>
      </c>
      <c r="K41" s="29">
        <f t="shared" si="22"/>
        <v>106</v>
      </c>
      <c r="L41" s="29">
        <f>SUM(L42:L44)</f>
        <v>31</v>
      </c>
      <c r="M41" s="29">
        <f>SUM(M42:M44)</f>
        <v>75</v>
      </c>
      <c r="N41" s="29">
        <f t="shared" si="23"/>
        <v>107</v>
      </c>
      <c r="O41" s="29">
        <f>SUM(O42:O44)</f>
        <v>32</v>
      </c>
      <c r="P41" s="29">
        <f>SUM(P42:P44)</f>
        <v>75</v>
      </c>
      <c r="Q41" s="29">
        <f t="shared" si="24"/>
        <v>109</v>
      </c>
      <c r="R41" s="29">
        <f>SUM(R42:R44)</f>
        <v>32</v>
      </c>
      <c r="S41" s="29">
        <f>SUM(S42:S44)</f>
        <v>77</v>
      </c>
    </row>
    <row r="42" spans="1:19" x14ac:dyDescent="0.3">
      <c r="A42" s="109"/>
      <c r="B42" s="110"/>
      <c r="C42" s="14">
        <v>68</v>
      </c>
      <c r="D42" s="19" t="s">
        <v>61</v>
      </c>
      <c r="E42" s="12">
        <f t="shared" ref="E42:E44" si="26">+F42+G42</f>
        <v>125</v>
      </c>
      <c r="F42" s="12">
        <f t="shared" ref="F42:G44" si="27">+I42+L42+O42+R42</f>
        <v>36</v>
      </c>
      <c r="G42" s="12">
        <f t="shared" si="27"/>
        <v>89</v>
      </c>
      <c r="H42" s="12">
        <f t="shared" ref="H42:H44" si="28">+I42+J42</f>
        <v>31</v>
      </c>
      <c r="I42" s="12">
        <v>9</v>
      </c>
      <c r="J42" s="12">
        <v>22</v>
      </c>
      <c r="K42" s="12">
        <f t="shared" ref="K42:K44" si="29">+L42+M42</f>
        <v>31</v>
      </c>
      <c r="L42" s="12">
        <v>9</v>
      </c>
      <c r="M42" s="12">
        <v>22</v>
      </c>
      <c r="N42" s="12">
        <f t="shared" ref="N42:N44" si="30">+O42+P42</f>
        <v>31</v>
      </c>
      <c r="O42" s="12">
        <v>9</v>
      </c>
      <c r="P42" s="12">
        <v>22</v>
      </c>
      <c r="Q42" s="12">
        <v>9</v>
      </c>
      <c r="R42" s="12">
        <v>9</v>
      </c>
      <c r="S42" s="12">
        <v>23</v>
      </c>
    </row>
    <row r="43" spans="1:19" x14ac:dyDescent="0.3">
      <c r="A43" s="109"/>
      <c r="B43" s="110"/>
      <c r="C43" s="14">
        <v>97</v>
      </c>
      <c r="D43" s="23" t="s">
        <v>62</v>
      </c>
      <c r="E43" s="12">
        <f t="shared" si="26"/>
        <v>100</v>
      </c>
      <c r="F43" s="12">
        <f t="shared" si="27"/>
        <v>30</v>
      </c>
      <c r="G43" s="12">
        <f t="shared" si="27"/>
        <v>70</v>
      </c>
      <c r="H43" s="12">
        <f t="shared" si="28"/>
        <v>0</v>
      </c>
      <c r="I43" s="12">
        <v>0</v>
      </c>
      <c r="J43" s="12">
        <v>0</v>
      </c>
      <c r="K43" s="12">
        <f t="shared" si="29"/>
        <v>33</v>
      </c>
      <c r="L43" s="12">
        <v>10</v>
      </c>
      <c r="M43" s="12">
        <v>23</v>
      </c>
      <c r="N43" s="12">
        <f t="shared" si="30"/>
        <v>33</v>
      </c>
      <c r="O43" s="12">
        <v>10</v>
      </c>
      <c r="P43" s="12">
        <v>23</v>
      </c>
      <c r="Q43" s="12">
        <f t="shared" ref="Q43:Q44" si="31">+R43+S43</f>
        <v>34</v>
      </c>
      <c r="R43" s="12">
        <v>10</v>
      </c>
      <c r="S43" s="12">
        <v>24</v>
      </c>
    </row>
    <row r="44" spans="1:19" x14ac:dyDescent="0.3">
      <c r="A44" s="109"/>
      <c r="B44" s="110"/>
      <c r="C44" s="73">
        <v>112</v>
      </c>
      <c r="D44" s="24" t="s">
        <v>63</v>
      </c>
      <c r="E44" s="12">
        <f t="shared" si="26"/>
        <v>170</v>
      </c>
      <c r="F44" s="12">
        <f t="shared" si="27"/>
        <v>50</v>
      </c>
      <c r="G44" s="12">
        <f t="shared" si="27"/>
        <v>120</v>
      </c>
      <c r="H44" s="12">
        <f t="shared" si="28"/>
        <v>42</v>
      </c>
      <c r="I44" s="12">
        <v>12</v>
      </c>
      <c r="J44" s="12">
        <v>30</v>
      </c>
      <c r="K44" s="12">
        <f t="shared" si="29"/>
        <v>42</v>
      </c>
      <c r="L44" s="12">
        <v>12</v>
      </c>
      <c r="M44" s="12">
        <v>30</v>
      </c>
      <c r="N44" s="12">
        <f t="shared" si="30"/>
        <v>43</v>
      </c>
      <c r="O44" s="12">
        <v>13</v>
      </c>
      <c r="P44" s="12">
        <v>30</v>
      </c>
      <c r="Q44" s="12">
        <f t="shared" si="31"/>
        <v>43</v>
      </c>
      <c r="R44" s="12">
        <v>13</v>
      </c>
      <c r="S44" s="12">
        <v>30</v>
      </c>
    </row>
    <row r="45" spans="1:19" x14ac:dyDescent="0.3">
      <c r="A45" s="71">
        <v>7</v>
      </c>
      <c r="B45" s="80">
        <v>24</v>
      </c>
      <c r="C45" s="2"/>
      <c r="D45" s="17" t="s">
        <v>25</v>
      </c>
      <c r="E45" s="29">
        <f>+F45+G45</f>
        <v>211</v>
      </c>
      <c r="F45" s="29">
        <f>+I45+L45+O45+R45</f>
        <v>12</v>
      </c>
      <c r="G45" s="29">
        <f>+J45+M45+P45+S45</f>
        <v>199</v>
      </c>
      <c r="H45" s="29">
        <f>+I45+J45</f>
        <v>38</v>
      </c>
      <c r="I45" s="29">
        <f>I46</f>
        <v>3</v>
      </c>
      <c r="J45" s="29">
        <f>J46</f>
        <v>35</v>
      </c>
      <c r="K45" s="29">
        <f>+L45+M45</f>
        <v>62</v>
      </c>
      <c r="L45" s="29">
        <f>L46</f>
        <v>3</v>
      </c>
      <c r="M45" s="29">
        <f>M46</f>
        <v>59</v>
      </c>
      <c r="N45" s="29">
        <f>+O45+P45</f>
        <v>58</v>
      </c>
      <c r="O45" s="29">
        <f>O46</f>
        <v>3</v>
      </c>
      <c r="P45" s="29">
        <f>P46</f>
        <v>55</v>
      </c>
      <c r="Q45" s="29">
        <f>+R45+S45</f>
        <v>53</v>
      </c>
      <c r="R45" s="29">
        <f>R46</f>
        <v>3</v>
      </c>
      <c r="S45" s="29">
        <f>S46</f>
        <v>50</v>
      </c>
    </row>
    <row r="46" spans="1:19" x14ac:dyDescent="0.3">
      <c r="A46" s="76"/>
      <c r="B46" s="60"/>
      <c r="C46" s="47">
        <v>97</v>
      </c>
      <c r="D46" s="48" t="s">
        <v>62</v>
      </c>
      <c r="E46" s="12">
        <f t="shared" ref="E46" si="32">+F46+G46</f>
        <v>211</v>
      </c>
      <c r="F46" s="12">
        <f t="shared" ref="F46:G46" si="33">+I46+L46+O46+R46</f>
        <v>12</v>
      </c>
      <c r="G46" s="12">
        <f t="shared" si="33"/>
        <v>199</v>
      </c>
      <c r="H46" s="12">
        <f t="shared" ref="H46" si="34">+I46+J46</f>
        <v>38</v>
      </c>
      <c r="I46" s="12">
        <v>3</v>
      </c>
      <c r="J46" s="12">
        <v>35</v>
      </c>
      <c r="K46" s="12">
        <f t="shared" ref="K46" si="35">+L46+M46</f>
        <v>62</v>
      </c>
      <c r="L46" s="12">
        <v>3</v>
      </c>
      <c r="M46" s="12">
        <v>59</v>
      </c>
      <c r="N46" s="12">
        <f t="shared" ref="N46" si="36">+O46+P46</f>
        <v>58</v>
      </c>
      <c r="O46" s="12">
        <v>3</v>
      </c>
      <c r="P46" s="12">
        <v>55</v>
      </c>
      <c r="Q46" s="12">
        <f t="shared" ref="Q46" si="37">+R46+S46</f>
        <v>53</v>
      </c>
      <c r="R46" s="12">
        <v>3</v>
      </c>
      <c r="S46" s="12">
        <v>50</v>
      </c>
    </row>
    <row r="47" spans="1:19" x14ac:dyDescent="0.3">
      <c r="A47" s="71">
        <v>8</v>
      </c>
      <c r="B47" s="80">
        <v>25</v>
      </c>
      <c r="C47" s="2"/>
      <c r="D47" s="17" t="s">
        <v>26</v>
      </c>
      <c r="E47" s="29">
        <f>F47+G47</f>
        <v>113</v>
      </c>
      <c r="F47" s="29">
        <f>I47+L47+O47+R47</f>
        <v>46</v>
      </c>
      <c r="G47" s="29">
        <f>J47+M47+P47+S47</f>
        <v>67</v>
      </c>
      <c r="H47" s="29">
        <f>I47+J47</f>
        <v>32</v>
      </c>
      <c r="I47" s="29">
        <f>+I48</f>
        <v>14</v>
      </c>
      <c r="J47" s="29">
        <f>+J48</f>
        <v>18</v>
      </c>
      <c r="K47" s="29">
        <f>L47+M47</f>
        <v>32</v>
      </c>
      <c r="L47" s="29">
        <f>+L48</f>
        <v>14</v>
      </c>
      <c r="M47" s="29">
        <f>+M48</f>
        <v>18</v>
      </c>
      <c r="N47" s="29">
        <f>O47+P47</f>
        <v>26</v>
      </c>
      <c r="O47" s="29">
        <f>+O48</f>
        <v>10</v>
      </c>
      <c r="P47" s="29">
        <f>+P48</f>
        <v>16</v>
      </c>
      <c r="Q47" s="29">
        <f>R47+S47</f>
        <v>23</v>
      </c>
      <c r="R47" s="29">
        <f>+R48</f>
        <v>8</v>
      </c>
      <c r="S47" s="29">
        <f>+S48</f>
        <v>15</v>
      </c>
    </row>
    <row r="48" spans="1:19" x14ac:dyDescent="0.3">
      <c r="A48" s="76"/>
      <c r="B48" s="60"/>
      <c r="C48" s="47">
        <v>97</v>
      </c>
      <c r="D48" s="48" t="s">
        <v>62</v>
      </c>
      <c r="E48" s="12">
        <f t="shared" ref="E48" si="38">+F48+G48</f>
        <v>113</v>
      </c>
      <c r="F48" s="12">
        <f t="shared" ref="F48:G48" si="39">+I48+L48+O48+R48</f>
        <v>46</v>
      </c>
      <c r="G48" s="12">
        <f t="shared" si="39"/>
        <v>67</v>
      </c>
      <c r="H48" s="12">
        <f t="shared" ref="H48" si="40">+I48+J48</f>
        <v>32</v>
      </c>
      <c r="I48" s="12">
        <v>14</v>
      </c>
      <c r="J48" s="12">
        <v>18</v>
      </c>
      <c r="K48" s="12">
        <f t="shared" ref="K48" si="41">+L48+M48</f>
        <v>32</v>
      </c>
      <c r="L48" s="12">
        <v>14</v>
      </c>
      <c r="M48" s="12">
        <v>18</v>
      </c>
      <c r="N48" s="12">
        <f t="shared" ref="N48" si="42">+O48+P48</f>
        <v>26</v>
      </c>
      <c r="O48" s="12">
        <v>10</v>
      </c>
      <c r="P48" s="12">
        <v>16</v>
      </c>
      <c r="Q48" s="12">
        <f t="shared" ref="Q48" si="43">+R48+S48</f>
        <v>23</v>
      </c>
      <c r="R48" s="12">
        <v>8</v>
      </c>
      <c r="S48" s="12">
        <v>15</v>
      </c>
    </row>
    <row r="49" spans="1:19" x14ac:dyDescent="0.3">
      <c r="A49" s="71">
        <v>9</v>
      </c>
      <c r="B49" s="80">
        <v>26</v>
      </c>
      <c r="C49" s="2"/>
      <c r="D49" s="17" t="s">
        <v>27</v>
      </c>
      <c r="E49" s="63">
        <f>+F49+G49</f>
        <v>1148</v>
      </c>
      <c r="F49" s="63">
        <f>+I49+L49+O49+R49</f>
        <v>504</v>
      </c>
      <c r="G49" s="63">
        <f>+J49+M49+P49+S49</f>
        <v>644</v>
      </c>
      <c r="H49" s="63">
        <f>+I49+J49</f>
        <v>290</v>
      </c>
      <c r="I49" s="63">
        <f>SUM(I50:I54)</f>
        <v>127</v>
      </c>
      <c r="J49" s="63">
        <f>SUM(J50:J54)</f>
        <v>163</v>
      </c>
      <c r="K49" s="63">
        <f>+L49+M49</f>
        <v>307</v>
      </c>
      <c r="L49" s="63">
        <f>SUM(L50:L54)</f>
        <v>135</v>
      </c>
      <c r="M49" s="63">
        <f>SUM(M50:M54)</f>
        <v>172</v>
      </c>
      <c r="N49" s="63">
        <f>+O49+P49</f>
        <v>247</v>
      </c>
      <c r="O49" s="63">
        <f>SUM(O50:O54)</f>
        <v>109</v>
      </c>
      <c r="P49" s="63">
        <f>SUM(P50:P54)</f>
        <v>138</v>
      </c>
      <c r="Q49" s="63">
        <f>+R49+S49</f>
        <v>304</v>
      </c>
      <c r="R49" s="63">
        <f>SUM(R50:R54)</f>
        <v>133</v>
      </c>
      <c r="S49" s="63">
        <f>SUM(S50:S54)</f>
        <v>171</v>
      </c>
    </row>
    <row r="50" spans="1:19" ht="37.5" x14ac:dyDescent="0.25">
      <c r="A50" s="109"/>
      <c r="B50" s="111"/>
      <c r="C50" s="52">
        <v>57</v>
      </c>
      <c r="D50" s="58" t="s">
        <v>60</v>
      </c>
      <c r="E50" s="76">
        <f t="shared" ref="E50:E56" si="44">+F50+G50</f>
        <v>204</v>
      </c>
      <c r="F50" s="76">
        <f t="shared" ref="F50:G51" si="45">+I50+L50+O50+R50</f>
        <v>90</v>
      </c>
      <c r="G50" s="76">
        <f t="shared" si="45"/>
        <v>114</v>
      </c>
      <c r="H50" s="76">
        <f t="shared" ref="H50:H56" si="46">+I50+J50</f>
        <v>48</v>
      </c>
      <c r="I50" s="76">
        <v>21</v>
      </c>
      <c r="J50" s="76">
        <v>27</v>
      </c>
      <c r="K50" s="76">
        <f t="shared" ref="K50:K56" si="47">+L50+M50</f>
        <v>54</v>
      </c>
      <c r="L50" s="76">
        <v>24</v>
      </c>
      <c r="M50" s="76">
        <v>30</v>
      </c>
      <c r="N50" s="76">
        <f t="shared" ref="N50:N56" si="48">+O50+P50</f>
        <v>47</v>
      </c>
      <c r="O50" s="76">
        <v>21</v>
      </c>
      <c r="P50" s="76">
        <v>26</v>
      </c>
      <c r="Q50" s="76">
        <f t="shared" ref="Q50:Q56" si="49">+R50+S50</f>
        <v>55</v>
      </c>
      <c r="R50" s="76">
        <v>24</v>
      </c>
      <c r="S50" s="76">
        <v>31</v>
      </c>
    </row>
    <row r="51" spans="1:19" x14ac:dyDescent="0.3">
      <c r="A51" s="109"/>
      <c r="B51" s="111"/>
      <c r="C51" s="47">
        <v>68</v>
      </c>
      <c r="D51" s="51" t="s">
        <v>61</v>
      </c>
      <c r="E51" s="76">
        <f t="shared" si="44"/>
        <v>284</v>
      </c>
      <c r="F51" s="76">
        <f t="shared" si="45"/>
        <v>125</v>
      </c>
      <c r="G51" s="76">
        <f t="shared" si="45"/>
        <v>159</v>
      </c>
      <c r="H51" s="76">
        <f t="shared" si="46"/>
        <v>71</v>
      </c>
      <c r="I51" s="76">
        <v>31</v>
      </c>
      <c r="J51" s="76">
        <v>40</v>
      </c>
      <c r="K51" s="76">
        <f t="shared" si="47"/>
        <v>66</v>
      </c>
      <c r="L51" s="76">
        <v>29</v>
      </c>
      <c r="M51" s="76">
        <v>37</v>
      </c>
      <c r="N51" s="76">
        <f t="shared" si="48"/>
        <v>69</v>
      </c>
      <c r="O51" s="76">
        <v>31</v>
      </c>
      <c r="P51" s="76">
        <v>38</v>
      </c>
      <c r="Q51" s="76">
        <f t="shared" si="49"/>
        <v>78</v>
      </c>
      <c r="R51" s="76">
        <v>34</v>
      </c>
      <c r="S51" s="76">
        <v>44</v>
      </c>
    </row>
    <row r="52" spans="1:19" x14ac:dyDescent="0.3">
      <c r="A52" s="109"/>
      <c r="B52" s="111"/>
      <c r="C52" s="47">
        <v>97</v>
      </c>
      <c r="D52" s="48" t="s">
        <v>62</v>
      </c>
      <c r="E52" s="76">
        <f t="shared" si="44"/>
        <v>560</v>
      </c>
      <c r="F52" s="76">
        <f t="shared" ref="F52:G56" si="50">+I52+L52+O52+R52</f>
        <v>245</v>
      </c>
      <c r="G52" s="76">
        <f t="shared" si="50"/>
        <v>315</v>
      </c>
      <c r="H52" s="76">
        <f t="shared" si="46"/>
        <v>146</v>
      </c>
      <c r="I52" s="76">
        <v>64</v>
      </c>
      <c r="J52" s="76">
        <v>82</v>
      </c>
      <c r="K52" s="76">
        <f t="shared" si="47"/>
        <v>160</v>
      </c>
      <c r="L52" s="76">
        <v>70</v>
      </c>
      <c r="M52" s="76">
        <v>90</v>
      </c>
      <c r="N52" s="76">
        <f t="shared" si="48"/>
        <v>108</v>
      </c>
      <c r="O52" s="76">
        <v>47</v>
      </c>
      <c r="P52" s="76">
        <v>61</v>
      </c>
      <c r="Q52" s="76">
        <f t="shared" si="49"/>
        <v>146</v>
      </c>
      <c r="R52" s="76">
        <v>64</v>
      </c>
      <c r="S52" s="76">
        <v>82</v>
      </c>
    </row>
    <row r="53" spans="1:19" x14ac:dyDescent="0.3">
      <c r="A53" s="109"/>
      <c r="B53" s="111"/>
      <c r="C53" s="49">
        <v>112</v>
      </c>
      <c r="D53" s="50" t="s">
        <v>63</v>
      </c>
      <c r="E53" s="76">
        <f t="shared" si="44"/>
        <v>70</v>
      </c>
      <c r="F53" s="76">
        <f t="shared" si="50"/>
        <v>31</v>
      </c>
      <c r="G53" s="76">
        <f t="shared" si="50"/>
        <v>39</v>
      </c>
      <c r="H53" s="76">
        <f t="shared" si="46"/>
        <v>16</v>
      </c>
      <c r="I53" s="76">
        <v>7</v>
      </c>
      <c r="J53" s="76">
        <v>9</v>
      </c>
      <c r="K53" s="76">
        <f t="shared" si="47"/>
        <v>18</v>
      </c>
      <c r="L53" s="76">
        <v>8</v>
      </c>
      <c r="M53" s="76">
        <v>10</v>
      </c>
      <c r="N53" s="76">
        <f t="shared" si="48"/>
        <v>18</v>
      </c>
      <c r="O53" s="76">
        <v>8</v>
      </c>
      <c r="P53" s="76">
        <v>10</v>
      </c>
      <c r="Q53" s="76">
        <f t="shared" si="49"/>
        <v>18</v>
      </c>
      <c r="R53" s="76">
        <v>8</v>
      </c>
      <c r="S53" s="76">
        <v>10</v>
      </c>
    </row>
    <row r="54" spans="1:19" x14ac:dyDescent="0.3">
      <c r="A54" s="109"/>
      <c r="B54" s="111"/>
      <c r="C54" s="49">
        <v>136</v>
      </c>
      <c r="D54" s="50" t="s">
        <v>64</v>
      </c>
      <c r="E54" s="76">
        <f t="shared" si="44"/>
        <v>30</v>
      </c>
      <c r="F54" s="76">
        <f t="shared" si="50"/>
        <v>13</v>
      </c>
      <c r="G54" s="76">
        <f t="shared" si="50"/>
        <v>17</v>
      </c>
      <c r="H54" s="76">
        <f t="shared" si="46"/>
        <v>9</v>
      </c>
      <c r="I54" s="76">
        <v>4</v>
      </c>
      <c r="J54" s="76">
        <v>5</v>
      </c>
      <c r="K54" s="76">
        <f t="shared" si="47"/>
        <v>9</v>
      </c>
      <c r="L54" s="76">
        <v>4</v>
      </c>
      <c r="M54" s="76">
        <v>5</v>
      </c>
      <c r="N54" s="76">
        <f t="shared" si="48"/>
        <v>5</v>
      </c>
      <c r="O54" s="76">
        <v>2</v>
      </c>
      <c r="P54" s="76">
        <v>3</v>
      </c>
      <c r="Q54" s="76">
        <f t="shared" si="49"/>
        <v>7</v>
      </c>
      <c r="R54" s="76">
        <v>3</v>
      </c>
      <c r="S54" s="76">
        <v>4</v>
      </c>
    </row>
    <row r="55" spans="1:19" x14ac:dyDescent="0.3">
      <c r="A55" s="71">
        <v>10</v>
      </c>
      <c r="B55" s="80">
        <v>27</v>
      </c>
      <c r="C55" s="2"/>
      <c r="D55" s="17" t="s">
        <v>28</v>
      </c>
      <c r="E55" s="63">
        <f t="shared" si="44"/>
        <v>377</v>
      </c>
      <c r="F55" s="63">
        <f t="shared" si="50"/>
        <v>40</v>
      </c>
      <c r="G55" s="63">
        <f t="shared" si="50"/>
        <v>337</v>
      </c>
      <c r="H55" s="63">
        <f t="shared" si="46"/>
        <v>90</v>
      </c>
      <c r="I55" s="63">
        <f>+I56</f>
        <v>10</v>
      </c>
      <c r="J55" s="63">
        <f>+J56</f>
        <v>80</v>
      </c>
      <c r="K55" s="63">
        <f t="shared" si="47"/>
        <v>90</v>
      </c>
      <c r="L55" s="63">
        <f>+L56</f>
        <v>10</v>
      </c>
      <c r="M55" s="63">
        <f>+M56</f>
        <v>80</v>
      </c>
      <c r="N55" s="63">
        <f t="shared" si="48"/>
        <v>100</v>
      </c>
      <c r="O55" s="63">
        <f>+O56</f>
        <v>10</v>
      </c>
      <c r="P55" s="63">
        <f>+P56</f>
        <v>90</v>
      </c>
      <c r="Q55" s="63">
        <f t="shared" si="49"/>
        <v>97</v>
      </c>
      <c r="R55" s="63">
        <f>+R56</f>
        <v>10</v>
      </c>
      <c r="S55" s="63">
        <f>+S56</f>
        <v>87</v>
      </c>
    </row>
    <row r="56" spans="1:19" x14ac:dyDescent="0.3">
      <c r="A56" s="76"/>
      <c r="B56" s="1"/>
      <c r="C56" s="47">
        <v>97</v>
      </c>
      <c r="D56" s="48" t="s">
        <v>62</v>
      </c>
      <c r="E56" s="33">
        <f t="shared" si="44"/>
        <v>377</v>
      </c>
      <c r="F56" s="33">
        <f t="shared" si="50"/>
        <v>40</v>
      </c>
      <c r="G56" s="33">
        <f t="shared" si="50"/>
        <v>337</v>
      </c>
      <c r="H56" s="33">
        <f t="shared" si="46"/>
        <v>90</v>
      </c>
      <c r="I56" s="33">
        <v>10</v>
      </c>
      <c r="J56" s="33">
        <v>80</v>
      </c>
      <c r="K56" s="33">
        <f t="shared" si="47"/>
        <v>90</v>
      </c>
      <c r="L56" s="33">
        <v>10</v>
      </c>
      <c r="M56" s="33">
        <v>80</v>
      </c>
      <c r="N56" s="33">
        <f t="shared" si="48"/>
        <v>100</v>
      </c>
      <c r="O56" s="33">
        <v>10</v>
      </c>
      <c r="P56" s="33">
        <v>90</v>
      </c>
      <c r="Q56" s="33">
        <f t="shared" si="49"/>
        <v>97</v>
      </c>
      <c r="R56" s="33">
        <v>10</v>
      </c>
      <c r="S56" s="33">
        <v>87</v>
      </c>
    </row>
    <row r="57" spans="1:19" x14ac:dyDescent="0.3">
      <c r="A57" s="71">
        <v>11</v>
      </c>
      <c r="B57" s="80">
        <v>32</v>
      </c>
      <c r="C57" s="2"/>
      <c r="D57" s="17" t="s">
        <v>29</v>
      </c>
      <c r="E57" s="18">
        <f>+F57+G57</f>
        <v>797</v>
      </c>
      <c r="F57" s="18">
        <f>+I57+L57+O57+R57</f>
        <v>397</v>
      </c>
      <c r="G57" s="18">
        <f>+J57+M57+P57+S57</f>
        <v>400</v>
      </c>
      <c r="H57" s="18">
        <f>+I57+J57</f>
        <v>60</v>
      </c>
      <c r="I57" s="18">
        <f>SUM(I58:I58)</f>
        <v>30</v>
      </c>
      <c r="J57" s="18">
        <f>SUM(J58:J58)</f>
        <v>30</v>
      </c>
      <c r="K57" s="18">
        <f>+L57+M57</f>
        <v>200</v>
      </c>
      <c r="L57" s="18">
        <f>SUM(L58:L58)</f>
        <v>100</v>
      </c>
      <c r="M57" s="18">
        <f>SUM(M58:M58)</f>
        <v>100</v>
      </c>
      <c r="N57" s="18">
        <f>+O57+P57</f>
        <v>200</v>
      </c>
      <c r="O57" s="18">
        <f>SUM(O58:O58)</f>
        <v>100</v>
      </c>
      <c r="P57" s="18">
        <f>SUM(P58:P58)</f>
        <v>100</v>
      </c>
      <c r="Q57" s="18">
        <f>+R57+S57</f>
        <v>337</v>
      </c>
      <c r="R57" s="18">
        <f>SUM(R58:R58)</f>
        <v>167</v>
      </c>
      <c r="S57" s="18">
        <f>SUM(S58:S58)</f>
        <v>170</v>
      </c>
    </row>
    <row r="58" spans="1:19" x14ac:dyDescent="0.3">
      <c r="A58" s="76"/>
      <c r="B58" s="1"/>
      <c r="C58" s="47">
        <v>97</v>
      </c>
      <c r="D58" s="48" t="s">
        <v>62</v>
      </c>
      <c r="E58" s="14">
        <f t="shared" ref="E58" si="51">+F58+G58</f>
        <v>797</v>
      </c>
      <c r="F58" s="14">
        <f t="shared" ref="F58:G58" si="52">+I58+L58+O58+R58</f>
        <v>397</v>
      </c>
      <c r="G58" s="14">
        <f t="shared" si="52"/>
        <v>400</v>
      </c>
      <c r="H58" s="14">
        <f t="shared" ref="H58" si="53">+I58+J58</f>
        <v>60</v>
      </c>
      <c r="I58" s="14">
        <v>30</v>
      </c>
      <c r="J58" s="14">
        <v>30</v>
      </c>
      <c r="K58" s="14">
        <f t="shared" ref="K58" si="54">+L58+M58</f>
        <v>200</v>
      </c>
      <c r="L58" s="14">
        <v>100</v>
      </c>
      <c r="M58" s="14">
        <v>100</v>
      </c>
      <c r="N58" s="14">
        <f t="shared" ref="N58" si="55">+O58+P58</f>
        <v>200</v>
      </c>
      <c r="O58" s="14">
        <v>100</v>
      </c>
      <c r="P58" s="14">
        <v>100</v>
      </c>
      <c r="Q58" s="14">
        <f t="shared" ref="Q58" si="56">+R58+S58</f>
        <v>337</v>
      </c>
      <c r="R58" s="14">
        <v>167</v>
      </c>
      <c r="S58" s="14">
        <v>170</v>
      </c>
    </row>
    <row r="59" spans="1:19" x14ac:dyDescent="0.3">
      <c r="A59" s="71">
        <v>12</v>
      </c>
      <c r="B59" s="80">
        <v>34</v>
      </c>
      <c r="C59" s="2"/>
      <c r="D59" s="17" t="s">
        <v>30</v>
      </c>
      <c r="E59" s="68">
        <f>+F59+G59</f>
        <v>532</v>
      </c>
      <c r="F59" s="68">
        <f>+I59+L59+O59+R59</f>
        <v>306</v>
      </c>
      <c r="G59" s="68">
        <f>+J59+M59+P59+S59</f>
        <v>226</v>
      </c>
      <c r="H59" s="68">
        <f>+I59+J59</f>
        <v>132</v>
      </c>
      <c r="I59" s="68">
        <f>SUM(I60:I62)</f>
        <v>76</v>
      </c>
      <c r="J59" s="68">
        <f>SUM(J60:J62)</f>
        <v>56</v>
      </c>
      <c r="K59" s="68">
        <f>+L59+M59</f>
        <v>132</v>
      </c>
      <c r="L59" s="68">
        <f>SUM(L60:L62)</f>
        <v>76</v>
      </c>
      <c r="M59" s="68">
        <f>SUM(M60:M62)</f>
        <v>56</v>
      </c>
      <c r="N59" s="68">
        <f>+O59+P59</f>
        <v>132</v>
      </c>
      <c r="O59" s="68">
        <f>SUM(O60:O62)</f>
        <v>76</v>
      </c>
      <c r="P59" s="68">
        <f>SUM(P60:P62)</f>
        <v>56</v>
      </c>
      <c r="Q59" s="68">
        <f>+R59+S59</f>
        <v>136</v>
      </c>
      <c r="R59" s="68">
        <f>SUM(R60:R62)</f>
        <v>78</v>
      </c>
      <c r="S59" s="68">
        <f>SUM(S60:S62)</f>
        <v>58</v>
      </c>
    </row>
    <row r="60" spans="1:19" x14ac:dyDescent="0.3">
      <c r="A60" s="97"/>
      <c r="B60" s="99"/>
      <c r="C60" s="49">
        <v>53</v>
      </c>
      <c r="D60" s="50" t="s">
        <v>14</v>
      </c>
      <c r="E60" s="73">
        <f t="shared" ref="E60" si="57">+F60+G60</f>
        <v>30</v>
      </c>
      <c r="F60" s="73">
        <f t="shared" ref="F60:G61" si="58">+I60+L60+O60+R60</f>
        <v>17</v>
      </c>
      <c r="G60" s="73">
        <f t="shared" si="58"/>
        <v>13</v>
      </c>
      <c r="H60" s="73">
        <f t="shared" ref="H60:H62" si="59">+I60+J60</f>
        <v>7</v>
      </c>
      <c r="I60" s="73">
        <v>4</v>
      </c>
      <c r="J60" s="73">
        <v>3</v>
      </c>
      <c r="K60" s="73">
        <f t="shared" ref="K60:K62" si="60">+L60+M60</f>
        <v>7</v>
      </c>
      <c r="L60" s="73">
        <v>4</v>
      </c>
      <c r="M60" s="73">
        <v>3</v>
      </c>
      <c r="N60" s="73">
        <v>3</v>
      </c>
      <c r="O60" s="73">
        <v>4</v>
      </c>
      <c r="P60" s="73">
        <v>3</v>
      </c>
      <c r="Q60" s="73">
        <f t="shared" ref="Q60:Q62" si="61">+R60+S60</f>
        <v>9</v>
      </c>
      <c r="R60" s="73">
        <v>5</v>
      </c>
      <c r="S60" s="73">
        <v>4</v>
      </c>
    </row>
    <row r="61" spans="1:19" x14ac:dyDescent="0.3">
      <c r="A61" s="101"/>
      <c r="B61" s="102"/>
      <c r="C61" s="47">
        <v>68</v>
      </c>
      <c r="D61" s="51" t="s">
        <v>61</v>
      </c>
      <c r="E61" s="73">
        <f>+F61+G61</f>
        <v>175</v>
      </c>
      <c r="F61" s="73">
        <f t="shared" si="58"/>
        <v>100</v>
      </c>
      <c r="G61" s="73">
        <f t="shared" si="58"/>
        <v>75</v>
      </c>
      <c r="H61" s="73">
        <f t="shared" si="59"/>
        <v>44</v>
      </c>
      <c r="I61" s="73">
        <v>25</v>
      </c>
      <c r="J61" s="73">
        <v>19</v>
      </c>
      <c r="K61" s="73">
        <f t="shared" si="60"/>
        <v>44</v>
      </c>
      <c r="L61" s="73">
        <v>25</v>
      </c>
      <c r="M61" s="73">
        <v>19</v>
      </c>
      <c r="N61" s="73">
        <f t="shared" ref="N61:N62" si="62">+O61+P61</f>
        <v>44</v>
      </c>
      <c r="O61" s="73">
        <v>25</v>
      </c>
      <c r="P61" s="73">
        <v>19</v>
      </c>
      <c r="Q61" s="73">
        <f t="shared" si="61"/>
        <v>43</v>
      </c>
      <c r="R61" s="73">
        <v>25</v>
      </c>
      <c r="S61" s="73">
        <v>18</v>
      </c>
    </row>
    <row r="62" spans="1:19" x14ac:dyDescent="0.3">
      <c r="A62" s="98"/>
      <c r="B62" s="100"/>
      <c r="C62" s="47">
        <v>97</v>
      </c>
      <c r="D62" s="48" t="s">
        <v>62</v>
      </c>
      <c r="E62" s="96">
        <f>+F62+G62</f>
        <v>327</v>
      </c>
      <c r="F62" s="96">
        <f t="shared" ref="F62" si="63">+I62+L62+O62+R62</f>
        <v>189</v>
      </c>
      <c r="G62" s="96">
        <f t="shared" ref="G62" si="64">+J62+M62+P62+S62</f>
        <v>138</v>
      </c>
      <c r="H62" s="96">
        <f t="shared" si="59"/>
        <v>81</v>
      </c>
      <c r="I62" s="73">
        <v>47</v>
      </c>
      <c r="J62" s="73">
        <v>34</v>
      </c>
      <c r="K62" s="96">
        <f t="shared" si="60"/>
        <v>81</v>
      </c>
      <c r="L62" s="73">
        <v>47</v>
      </c>
      <c r="M62" s="73">
        <v>34</v>
      </c>
      <c r="N62" s="96">
        <f t="shared" si="62"/>
        <v>81</v>
      </c>
      <c r="O62" s="73">
        <v>47</v>
      </c>
      <c r="P62" s="73">
        <v>34</v>
      </c>
      <c r="Q62" s="96">
        <f t="shared" si="61"/>
        <v>84</v>
      </c>
      <c r="R62" s="73">
        <v>48</v>
      </c>
      <c r="S62" s="73">
        <v>36</v>
      </c>
    </row>
    <row r="63" spans="1:19" x14ac:dyDescent="0.3">
      <c r="A63" s="71">
        <v>13</v>
      </c>
      <c r="B63" s="80">
        <v>37</v>
      </c>
      <c r="C63" s="2"/>
      <c r="D63" s="17" t="s">
        <v>31</v>
      </c>
      <c r="E63" s="18">
        <f>+F63+G63</f>
        <v>623</v>
      </c>
      <c r="F63" s="18">
        <f>+I63+L63+O63+R63</f>
        <v>260</v>
      </c>
      <c r="G63" s="18">
        <f>+J63+M63+P63+S63</f>
        <v>363</v>
      </c>
      <c r="H63" s="18">
        <f>+I63+J63</f>
        <v>155</v>
      </c>
      <c r="I63" s="18">
        <f>SUM(I64:I66)</f>
        <v>65</v>
      </c>
      <c r="J63" s="18">
        <f>SUM(J64:J66)</f>
        <v>90</v>
      </c>
      <c r="K63" s="18">
        <f>+L63+M63</f>
        <v>155</v>
      </c>
      <c r="L63" s="18">
        <f>SUM(L64:L66)</f>
        <v>65</v>
      </c>
      <c r="M63" s="18">
        <f>SUM(M64:M66)</f>
        <v>90</v>
      </c>
      <c r="N63" s="18">
        <f>+O63+P63</f>
        <v>155</v>
      </c>
      <c r="O63" s="18">
        <f>SUM(O64:O66)</f>
        <v>65</v>
      </c>
      <c r="P63" s="18">
        <f>SUM(P64:P66)</f>
        <v>90</v>
      </c>
      <c r="Q63" s="18">
        <f>+R63+S63</f>
        <v>158</v>
      </c>
      <c r="R63" s="18">
        <f>SUM(R64:R66)</f>
        <v>65</v>
      </c>
      <c r="S63" s="18">
        <f>SUM(S64:S66)</f>
        <v>93</v>
      </c>
    </row>
    <row r="64" spans="1:19" x14ac:dyDescent="0.3">
      <c r="A64" s="97"/>
      <c r="B64" s="99"/>
      <c r="C64" s="47">
        <v>68</v>
      </c>
      <c r="D64" s="51" t="s">
        <v>61</v>
      </c>
      <c r="E64" s="14">
        <f t="shared" ref="E64:E66" si="65">+F64+G64</f>
        <v>282</v>
      </c>
      <c r="F64" s="14">
        <f t="shared" ref="F64:G66" si="66">+I64+L64+O64+R64</f>
        <v>120</v>
      </c>
      <c r="G64" s="14">
        <f t="shared" si="66"/>
        <v>162</v>
      </c>
      <c r="H64" s="14">
        <f t="shared" ref="H64:H66" si="67">+I64+J64</f>
        <v>70</v>
      </c>
      <c r="I64" s="14">
        <v>30</v>
      </c>
      <c r="J64" s="14">
        <v>40</v>
      </c>
      <c r="K64" s="14">
        <f t="shared" ref="K64:K66" si="68">+L64+M64</f>
        <v>70</v>
      </c>
      <c r="L64" s="14">
        <v>30</v>
      </c>
      <c r="M64" s="14">
        <v>40</v>
      </c>
      <c r="N64" s="14">
        <f t="shared" ref="N64:N66" si="69">+O64+P64</f>
        <v>70</v>
      </c>
      <c r="O64" s="14">
        <v>30</v>
      </c>
      <c r="P64" s="14">
        <v>40</v>
      </c>
      <c r="Q64" s="14">
        <f t="shared" ref="Q64:Q66" si="70">+R64+S64</f>
        <v>72</v>
      </c>
      <c r="R64" s="14">
        <v>30</v>
      </c>
      <c r="S64" s="14">
        <v>42</v>
      </c>
    </row>
    <row r="65" spans="1:19" x14ac:dyDescent="0.3">
      <c r="A65" s="101"/>
      <c r="B65" s="102"/>
      <c r="C65" s="47">
        <v>97</v>
      </c>
      <c r="D65" s="48" t="s">
        <v>62</v>
      </c>
      <c r="E65" s="14">
        <f t="shared" si="65"/>
        <v>200</v>
      </c>
      <c r="F65" s="14">
        <f t="shared" si="66"/>
        <v>80</v>
      </c>
      <c r="G65" s="14">
        <f t="shared" si="66"/>
        <v>120</v>
      </c>
      <c r="H65" s="14">
        <f t="shared" si="67"/>
        <v>50</v>
      </c>
      <c r="I65" s="14">
        <v>20</v>
      </c>
      <c r="J65" s="14">
        <v>30</v>
      </c>
      <c r="K65" s="14">
        <f t="shared" si="68"/>
        <v>50</v>
      </c>
      <c r="L65" s="14">
        <v>20</v>
      </c>
      <c r="M65" s="14">
        <v>30</v>
      </c>
      <c r="N65" s="14">
        <f t="shared" si="69"/>
        <v>50</v>
      </c>
      <c r="O65" s="14">
        <v>20</v>
      </c>
      <c r="P65" s="14">
        <v>30</v>
      </c>
      <c r="Q65" s="14">
        <f t="shared" si="70"/>
        <v>50</v>
      </c>
      <c r="R65" s="14">
        <v>20</v>
      </c>
      <c r="S65" s="14">
        <v>30</v>
      </c>
    </row>
    <row r="66" spans="1:19" x14ac:dyDescent="0.3">
      <c r="A66" s="98"/>
      <c r="B66" s="100"/>
      <c r="C66" s="49">
        <v>136</v>
      </c>
      <c r="D66" s="50" t="s">
        <v>64</v>
      </c>
      <c r="E66" s="14">
        <f t="shared" si="65"/>
        <v>141</v>
      </c>
      <c r="F66" s="14">
        <f t="shared" si="66"/>
        <v>60</v>
      </c>
      <c r="G66" s="14">
        <f t="shared" si="66"/>
        <v>81</v>
      </c>
      <c r="H66" s="14">
        <f t="shared" si="67"/>
        <v>35</v>
      </c>
      <c r="I66" s="14">
        <v>15</v>
      </c>
      <c r="J66" s="14">
        <v>20</v>
      </c>
      <c r="K66" s="14">
        <f t="shared" si="68"/>
        <v>35</v>
      </c>
      <c r="L66" s="14">
        <v>15</v>
      </c>
      <c r="M66" s="14">
        <v>20</v>
      </c>
      <c r="N66" s="14">
        <f t="shared" si="69"/>
        <v>35</v>
      </c>
      <c r="O66" s="14">
        <v>15</v>
      </c>
      <c r="P66" s="14">
        <v>20</v>
      </c>
      <c r="Q66" s="14">
        <f t="shared" si="70"/>
        <v>36</v>
      </c>
      <c r="R66" s="14">
        <v>15</v>
      </c>
      <c r="S66" s="14">
        <v>21</v>
      </c>
    </row>
    <row r="67" spans="1:19" x14ac:dyDescent="0.3">
      <c r="A67" s="71">
        <v>14</v>
      </c>
      <c r="B67" s="80">
        <v>40</v>
      </c>
      <c r="C67" s="2"/>
      <c r="D67" s="17" t="s">
        <v>32</v>
      </c>
      <c r="E67" s="68">
        <f>+F67+G67</f>
        <v>690</v>
      </c>
      <c r="F67" s="68">
        <f>+I67+L67+O67+R67</f>
        <v>2</v>
      </c>
      <c r="G67" s="68">
        <f>+J67+M67+P67+S67</f>
        <v>688</v>
      </c>
      <c r="H67" s="68">
        <f>+I67+J67</f>
        <v>134</v>
      </c>
      <c r="I67" s="68">
        <f>SUM(I68:I72)</f>
        <v>1</v>
      </c>
      <c r="J67" s="68">
        <f>SUM(J68:J72)</f>
        <v>133</v>
      </c>
      <c r="K67" s="68">
        <f>+L67+M67</f>
        <v>193</v>
      </c>
      <c r="L67" s="68">
        <f>SUM(L68:L72)</f>
        <v>0</v>
      </c>
      <c r="M67" s="68">
        <f>SUM(M68:M72)</f>
        <v>193</v>
      </c>
      <c r="N67" s="68">
        <f>+O67+P67</f>
        <v>171</v>
      </c>
      <c r="O67" s="68">
        <f>SUM(O68:O72)</f>
        <v>0</v>
      </c>
      <c r="P67" s="68">
        <f>SUM(P68:P72)</f>
        <v>171</v>
      </c>
      <c r="Q67" s="68">
        <f>+R67+S67</f>
        <v>192</v>
      </c>
      <c r="R67" s="68">
        <f>SUM(R68:R72)</f>
        <v>1</v>
      </c>
      <c r="S67" s="68">
        <f>SUM(S68:S72)</f>
        <v>191</v>
      </c>
    </row>
    <row r="68" spans="1:19" x14ac:dyDescent="0.3">
      <c r="A68" s="97"/>
      <c r="B68" s="99"/>
      <c r="C68" s="49">
        <v>53</v>
      </c>
      <c r="D68" s="50" t="s">
        <v>14</v>
      </c>
      <c r="E68" s="73">
        <f t="shared" ref="E68:E72" si="71">+F68+G68</f>
        <v>70</v>
      </c>
      <c r="F68" s="73">
        <f t="shared" ref="F68:G72" si="72">+I68+L68+O68+R68</f>
        <v>0</v>
      </c>
      <c r="G68" s="73">
        <f t="shared" si="72"/>
        <v>70</v>
      </c>
      <c r="H68" s="73">
        <f t="shared" ref="H68:H72" si="73">+I68+J68</f>
        <v>15</v>
      </c>
      <c r="I68" s="73">
        <v>0</v>
      </c>
      <c r="J68" s="73">
        <v>15</v>
      </c>
      <c r="K68" s="73">
        <f t="shared" ref="K68:K72" si="74">+L68+M68</f>
        <v>19</v>
      </c>
      <c r="L68" s="73">
        <v>0</v>
      </c>
      <c r="M68" s="73">
        <v>19</v>
      </c>
      <c r="N68" s="73">
        <f t="shared" ref="N68:N72" si="75">+O68+P68</f>
        <v>18</v>
      </c>
      <c r="O68" s="73">
        <v>0</v>
      </c>
      <c r="P68" s="73">
        <v>18</v>
      </c>
      <c r="Q68" s="73">
        <f t="shared" ref="Q68:Q72" si="76">+R68+S68</f>
        <v>18</v>
      </c>
      <c r="R68" s="73">
        <v>0</v>
      </c>
      <c r="S68" s="73">
        <v>18</v>
      </c>
    </row>
    <row r="69" spans="1:19" x14ac:dyDescent="0.3">
      <c r="A69" s="101"/>
      <c r="B69" s="102"/>
      <c r="C69" s="47">
        <v>68</v>
      </c>
      <c r="D69" s="51" t="s">
        <v>61</v>
      </c>
      <c r="E69" s="73">
        <f t="shared" si="71"/>
        <v>200</v>
      </c>
      <c r="F69" s="73">
        <f t="shared" si="72"/>
        <v>0</v>
      </c>
      <c r="G69" s="73">
        <f t="shared" si="72"/>
        <v>200</v>
      </c>
      <c r="H69" s="73">
        <f t="shared" si="73"/>
        <v>40</v>
      </c>
      <c r="I69" s="73">
        <v>0</v>
      </c>
      <c r="J69" s="73">
        <v>40</v>
      </c>
      <c r="K69" s="73">
        <f t="shared" si="74"/>
        <v>54</v>
      </c>
      <c r="L69" s="73">
        <v>0</v>
      </c>
      <c r="M69" s="73">
        <v>54</v>
      </c>
      <c r="N69" s="73">
        <f t="shared" si="75"/>
        <v>53</v>
      </c>
      <c r="O69" s="73">
        <v>0</v>
      </c>
      <c r="P69" s="73">
        <v>53</v>
      </c>
      <c r="Q69" s="73">
        <f t="shared" si="76"/>
        <v>53</v>
      </c>
      <c r="R69" s="73">
        <v>0</v>
      </c>
      <c r="S69" s="73">
        <v>53</v>
      </c>
    </row>
    <row r="70" spans="1:19" x14ac:dyDescent="0.3">
      <c r="A70" s="101"/>
      <c r="B70" s="102"/>
      <c r="C70" s="47">
        <v>97</v>
      </c>
      <c r="D70" s="48" t="s">
        <v>62</v>
      </c>
      <c r="E70" s="73">
        <f t="shared" si="71"/>
        <v>224</v>
      </c>
      <c r="F70" s="73">
        <f t="shared" si="72"/>
        <v>2</v>
      </c>
      <c r="G70" s="73">
        <f t="shared" si="72"/>
        <v>222</v>
      </c>
      <c r="H70" s="73">
        <f t="shared" si="73"/>
        <v>38</v>
      </c>
      <c r="I70" s="73">
        <v>1</v>
      </c>
      <c r="J70" s="73">
        <v>37</v>
      </c>
      <c r="K70" s="73">
        <f t="shared" si="74"/>
        <v>62</v>
      </c>
      <c r="L70" s="73">
        <v>0</v>
      </c>
      <c r="M70" s="73">
        <v>62</v>
      </c>
      <c r="N70" s="73">
        <f t="shared" si="75"/>
        <v>62</v>
      </c>
      <c r="O70" s="73">
        <v>0</v>
      </c>
      <c r="P70" s="73">
        <v>62</v>
      </c>
      <c r="Q70" s="73">
        <f t="shared" si="76"/>
        <v>62</v>
      </c>
      <c r="R70" s="73">
        <v>1</v>
      </c>
      <c r="S70" s="73">
        <v>61</v>
      </c>
    </row>
    <row r="71" spans="1:19" x14ac:dyDescent="0.3">
      <c r="A71" s="101"/>
      <c r="B71" s="102"/>
      <c r="C71" s="49">
        <v>112</v>
      </c>
      <c r="D71" s="50" t="s">
        <v>63</v>
      </c>
      <c r="E71" s="73">
        <f t="shared" si="71"/>
        <v>100</v>
      </c>
      <c r="F71" s="73">
        <f t="shared" si="72"/>
        <v>0</v>
      </c>
      <c r="G71" s="73">
        <f t="shared" si="72"/>
        <v>100</v>
      </c>
      <c r="H71" s="73">
        <f t="shared" si="73"/>
        <v>18</v>
      </c>
      <c r="I71" s="73">
        <v>0</v>
      </c>
      <c r="J71" s="73">
        <v>18</v>
      </c>
      <c r="K71" s="73">
        <f t="shared" si="74"/>
        <v>27</v>
      </c>
      <c r="L71" s="73">
        <v>0</v>
      </c>
      <c r="M71" s="73">
        <v>27</v>
      </c>
      <c r="N71" s="73">
        <f t="shared" si="75"/>
        <v>28</v>
      </c>
      <c r="O71" s="73">
        <v>0</v>
      </c>
      <c r="P71" s="73">
        <v>28</v>
      </c>
      <c r="Q71" s="73">
        <f t="shared" si="76"/>
        <v>27</v>
      </c>
      <c r="R71" s="73">
        <v>0</v>
      </c>
      <c r="S71" s="73">
        <v>27</v>
      </c>
    </row>
    <row r="72" spans="1:19" x14ac:dyDescent="0.3">
      <c r="A72" s="98"/>
      <c r="B72" s="100"/>
      <c r="C72" s="49">
        <v>136</v>
      </c>
      <c r="D72" s="50" t="s">
        <v>64</v>
      </c>
      <c r="E72" s="73">
        <f t="shared" si="71"/>
        <v>96</v>
      </c>
      <c r="F72" s="73">
        <f t="shared" si="72"/>
        <v>0</v>
      </c>
      <c r="G72" s="73">
        <f t="shared" si="72"/>
        <v>96</v>
      </c>
      <c r="H72" s="73">
        <f t="shared" si="73"/>
        <v>23</v>
      </c>
      <c r="I72" s="73">
        <v>0</v>
      </c>
      <c r="J72" s="73">
        <v>23</v>
      </c>
      <c r="K72" s="73">
        <f t="shared" si="74"/>
        <v>31</v>
      </c>
      <c r="L72" s="73">
        <v>0</v>
      </c>
      <c r="M72" s="73">
        <v>31</v>
      </c>
      <c r="N72" s="73">
        <f t="shared" si="75"/>
        <v>10</v>
      </c>
      <c r="O72" s="73">
        <v>0</v>
      </c>
      <c r="P72" s="73">
        <v>10</v>
      </c>
      <c r="Q72" s="73">
        <f t="shared" si="76"/>
        <v>32</v>
      </c>
      <c r="R72" s="73">
        <v>0</v>
      </c>
      <c r="S72" s="73">
        <v>32</v>
      </c>
    </row>
    <row r="73" spans="1:19" x14ac:dyDescent="0.3">
      <c r="A73" s="71">
        <v>15</v>
      </c>
      <c r="B73" s="80">
        <v>42</v>
      </c>
      <c r="C73" s="2"/>
      <c r="D73" s="17" t="s">
        <v>33</v>
      </c>
      <c r="E73" s="18">
        <f>+F73+G73</f>
        <v>568</v>
      </c>
      <c r="F73" s="18">
        <f>+I73+L73+O73+R73</f>
        <v>244</v>
      </c>
      <c r="G73" s="18">
        <f>+J73+M73+P73+S73</f>
        <v>324</v>
      </c>
      <c r="H73" s="18">
        <f>+I73+J73</f>
        <v>142</v>
      </c>
      <c r="I73" s="18">
        <f>SUM(I74:I77)</f>
        <v>61</v>
      </c>
      <c r="J73" s="18">
        <f>SUM(J74:J77)</f>
        <v>81</v>
      </c>
      <c r="K73" s="18">
        <f>+L73+M73</f>
        <v>142</v>
      </c>
      <c r="L73" s="18">
        <f>SUM(L74:L77)</f>
        <v>61</v>
      </c>
      <c r="M73" s="18">
        <f>SUM(M74:M77)</f>
        <v>81</v>
      </c>
      <c r="N73" s="18">
        <f>+O73+P73</f>
        <v>142</v>
      </c>
      <c r="O73" s="18">
        <f>SUM(O74:O77)</f>
        <v>61</v>
      </c>
      <c r="P73" s="18">
        <f>SUM(P74:P77)</f>
        <v>81</v>
      </c>
      <c r="Q73" s="18">
        <f>+R73+S73</f>
        <v>142</v>
      </c>
      <c r="R73" s="18">
        <f>SUM(R74:R77)</f>
        <v>61</v>
      </c>
      <c r="S73" s="18">
        <f>SUM(S74:S77)</f>
        <v>81</v>
      </c>
    </row>
    <row r="74" spans="1:19" x14ac:dyDescent="0.3">
      <c r="A74" s="97"/>
      <c r="B74" s="99"/>
      <c r="C74" s="47">
        <v>28</v>
      </c>
      <c r="D74" s="67" t="s">
        <v>69</v>
      </c>
      <c r="E74" s="14">
        <f t="shared" ref="E74:E76" si="77">+F74+G74</f>
        <v>200</v>
      </c>
      <c r="F74" s="14">
        <f t="shared" ref="F74:G76" si="78">+I74+L74+O74+R74</f>
        <v>80</v>
      </c>
      <c r="G74" s="14">
        <f t="shared" si="78"/>
        <v>120</v>
      </c>
      <c r="H74" s="14">
        <f t="shared" ref="H74:H76" si="79">+I74+J74</f>
        <v>50</v>
      </c>
      <c r="I74" s="14">
        <v>20</v>
      </c>
      <c r="J74" s="14">
        <v>30</v>
      </c>
      <c r="K74" s="14">
        <f t="shared" ref="K74:K76" si="80">+L74+M74</f>
        <v>50</v>
      </c>
      <c r="L74" s="14">
        <v>20</v>
      </c>
      <c r="M74" s="14">
        <v>30</v>
      </c>
      <c r="N74" s="14">
        <f t="shared" ref="N74:N76" si="81">+O74+P74</f>
        <v>50</v>
      </c>
      <c r="O74" s="14">
        <v>20</v>
      </c>
      <c r="P74" s="14">
        <v>30</v>
      </c>
      <c r="Q74" s="14">
        <f t="shared" ref="Q74:Q76" si="82">+R74+S74</f>
        <v>50</v>
      </c>
      <c r="R74" s="14">
        <v>20</v>
      </c>
      <c r="S74" s="14">
        <v>30</v>
      </c>
    </row>
    <row r="75" spans="1:19" x14ac:dyDescent="0.3">
      <c r="A75" s="101"/>
      <c r="B75" s="102"/>
      <c r="C75" s="47">
        <v>68</v>
      </c>
      <c r="D75" s="51" t="s">
        <v>61</v>
      </c>
      <c r="E75" s="14">
        <f t="shared" si="77"/>
        <v>100</v>
      </c>
      <c r="F75" s="14">
        <f t="shared" si="78"/>
        <v>48</v>
      </c>
      <c r="G75" s="14">
        <f t="shared" si="78"/>
        <v>52</v>
      </c>
      <c r="H75" s="14">
        <f t="shared" si="79"/>
        <v>25</v>
      </c>
      <c r="I75" s="14">
        <v>12</v>
      </c>
      <c r="J75" s="14">
        <v>13</v>
      </c>
      <c r="K75" s="14">
        <f t="shared" si="80"/>
        <v>25</v>
      </c>
      <c r="L75" s="14">
        <v>12</v>
      </c>
      <c r="M75" s="14">
        <v>13</v>
      </c>
      <c r="N75" s="14">
        <f t="shared" si="81"/>
        <v>25</v>
      </c>
      <c r="O75" s="14">
        <v>12</v>
      </c>
      <c r="P75" s="14">
        <v>13</v>
      </c>
      <c r="Q75" s="14">
        <f t="shared" si="82"/>
        <v>25</v>
      </c>
      <c r="R75" s="14">
        <v>12</v>
      </c>
      <c r="S75" s="14">
        <v>13</v>
      </c>
    </row>
    <row r="76" spans="1:19" x14ac:dyDescent="0.3">
      <c r="A76" s="101"/>
      <c r="B76" s="102"/>
      <c r="C76" s="47">
        <v>97</v>
      </c>
      <c r="D76" s="48" t="s">
        <v>62</v>
      </c>
      <c r="E76" s="14">
        <f t="shared" si="77"/>
        <v>168</v>
      </c>
      <c r="F76" s="14">
        <f t="shared" si="78"/>
        <v>68</v>
      </c>
      <c r="G76" s="14">
        <f t="shared" si="78"/>
        <v>100</v>
      </c>
      <c r="H76" s="14">
        <f t="shared" si="79"/>
        <v>42</v>
      </c>
      <c r="I76" s="14">
        <v>17</v>
      </c>
      <c r="J76" s="14">
        <v>25</v>
      </c>
      <c r="K76" s="14">
        <f t="shared" si="80"/>
        <v>42</v>
      </c>
      <c r="L76" s="14">
        <v>17</v>
      </c>
      <c r="M76" s="14">
        <v>25</v>
      </c>
      <c r="N76" s="14">
        <f t="shared" si="81"/>
        <v>42</v>
      </c>
      <c r="O76" s="14">
        <v>17</v>
      </c>
      <c r="P76" s="14">
        <v>25</v>
      </c>
      <c r="Q76" s="14">
        <f t="shared" si="82"/>
        <v>42</v>
      </c>
      <c r="R76" s="14">
        <v>17</v>
      </c>
      <c r="S76" s="14">
        <v>25</v>
      </c>
    </row>
    <row r="77" spans="1:19" x14ac:dyDescent="0.3">
      <c r="A77" s="98"/>
      <c r="B77" s="100"/>
      <c r="C77" s="49">
        <v>136</v>
      </c>
      <c r="D77" s="50" t="s">
        <v>64</v>
      </c>
      <c r="E77" s="14">
        <f>+F77+G77</f>
        <v>100</v>
      </c>
      <c r="F77" s="14">
        <f>+I77+L77+O77+R77</f>
        <v>48</v>
      </c>
      <c r="G77" s="14">
        <f>+J77+M77+P77+S77</f>
        <v>52</v>
      </c>
      <c r="H77" s="14">
        <f>+I77+J77</f>
        <v>25</v>
      </c>
      <c r="I77" s="14">
        <v>12</v>
      </c>
      <c r="J77" s="14">
        <v>13</v>
      </c>
      <c r="K77" s="14">
        <f>+L77+M77</f>
        <v>25</v>
      </c>
      <c r="L77" s="14">
        <v>12</v>
      </c>
      <c r="M77" s="14">
        <v>13</v>
      </c>
      <c r="N77" s="14">
        <f>+O77+P77</f>
        <v>25</v>
      </c>
      <c r="O77" s="14">
        <v>12</v>
      </c>
      <c r="P77" s="14">
        <v>13</v>
      </c>
      <c r="Q77" s="14">
        <f>+R77+S77</f>
        <v>25</v>
      </c>
      <c r="R77" s="14">
        <v>12</v>
      </c>
      <c r="S77" s="14">
        <v>13</v>
      </c>
    </row>
    <row r="78" spans="1:19" x14ac:dyDescent="0.3">
      <c r="A78" s="71">
        <v>16</v>
      </c>
      <c r="B78" s="80">
        <v>45</v>
      </c>
      <c r="C78" s="2"/>
      <c r="D78" s="17" t="s">
        <v>34</v>
      </c>
      <c r="E78" s="18">
        <f>+F78+G78</f>
        <v>912</v>
      </c>
      <c r="F78" s="18">
        <f>+I78+L78+O78+R78</f>
        <v>90</v>
      </c>
      <c r="G78" s="18">
        <f>+J78+M78+P78+S78</f>
        <v>822</v>
      </c>
      <c r="H78" s="18">
        <f>+I78+J78</f>
        <v>325</v>
      </c>
      <c r="I78" s="18">
        <f>I79</f>
        <v>25</v>
      </c>
      <c r="J78" s="18">
        <v>300</v>
      </c>
      <c r="K78" s="18">
        <f>+L78+M78</f>
        <v>225</v>
      </c>
      <c r="L78" s="18">
        <f>L79</f>
        <v>25</v>
      </c>
      <c r="M78" s="18">
        <v>200</v>
      </c>
      <c r="N78" s="18">
        <f>+O78+P78</f>
        <v>220</v>
      </c>
      <c r="O78" s="18">
        <f>O79</f>
        <v>20</v>
      </c>
      <c r="P78" s="18">
        <f>P79</f>
        <v>200</v>
      </c>
      <c r="Q78" s="18">
        <f>+R78+S78</f>
        <v>142</v>
      </c>
      <c r="R78" s="18">
        <f>R79</f>
        <v>20</v>
      </c>
      <c r="S78" s="18">
        <f>S79</f>
        <v>122</v>
      </c>
    </row>
    <row r="79" spans="1:19" x14ac:dyDescent="0.3">
      <c r="A79" s="76"/>
      <c r="B79" s="1"/>
      <c r="C79" s="47">
        <v>97</v>
      </c>
      <c r="D79" s="48" t="s">
        <v>62</v>
      </c>
      <c r="E79" s="14">
        <f>F79+G79</f>
        <v>912</v>
      </c>
      <c r="F79" s="14">
        <f>I79+L79+O79+R79</f>
        <v>90</v>
      </c>
      <c r="G79" s="14">
        <f>J79+M79+P79+S79</f>
        <v>822</v>
      </c>
      <c r="H79" s="14">
        <f>I79+J79</f>
        <v>325</v>
      </c>
      <c r="I79" s="14">
        <v>25</v>
      </c>
      <c r="J79" s="14">
        <v>300</v>
      </c>
      <c r="K79" s="14">
        <f>L79+M79</f>
        <v>225</v>
      </c>
      <c r="L79" s="14">
        <v>25</v>
      </c>
      <c r="M79" s="14">
        <v>200</v>
      </c>
      <c r="N79" s="14">
        <f>O79+P79</f>
        <v>220</v>
      </c>
      <c r="O79" s="14">
        <v>20</v>
      </c>
      <c r="P79" s="14">
        <v>200</v>
      </c>
      <c r="Q79" s="14">
        <f>R79+S79</f>
        <v>142</v>
      </c>
      <c r="R79" s="14">
        <v>20</v>
      </c>
      <c r="S79" s="14">
        <v>122</v>
      </c>
    </row>
    <row r="80" spans="1:19" ht="37.5" x14ac:dyDescent="0.3">
      <c r="A80" s="71">
        <v>17</v>
      </c>
      <c r="B80" s="30">
        <v>46</v>
      </c>
      <c r="C80" s="31"/>
      <c r="D80" s="32" t="s">
        <v>58</v>
      </c>
      <c r="E80" s="82">
        <f t="shared" ref="E80:E81" si="83">+F80+G80</f>
        <v>90</v>
      </c>
      <c r="F80" s="82">
        <f t="shared" ref="F80:G81" si="84">+I80+L80+O80+R80</f>
        <v>18</v>
      </c>
      <c r="G80" s="82">
        <f t="shared" si="84"/>
        <v>72</v>
      </c>
      <c r="H80" s="82">
        <f t="shared" ref="H80:H81" si="85">+I80+J80</f>
        <v>15</v>
      </c>
      <c r="I80" s="82">
        <f>SUM(I81:I81)</f>
        <v>3</v>
      </c>
      <c r="J80" s="82">
        <f>SUM(J81:J81)</f>
        <v>12</v>
      </c>
      <c r="K80" s="82">
        <f t="shared" ref="K80:K81" si="86">+L80+M80</f>
        <v>25</v>
      </c>
      <c r="L80" s="82">
        <f>SUM(L81:L81)</f>
        <v>5</v>
      </c>
      <c r="M80" s="82">
        <f>SUM(M81:M81)</f>
        <v>20</v>
      </c>
      <c r="N80" s="82">
        <f t="shared" ref="N80:N81" si="87">+O80+P80</f>
        <v>25</v>
      </c>
      <c r="O80" s="82">
        <f>SUM(O81:O81)</f>
        <v>5</v>
      </c>
      <c r="P80" s="82">
        <f>SUM(P81:P81)</f>
        <v>20</v>
      </c>
      <c r="Q80" s="82">
        <f t="shared" ref="Q80:Q81" si="88">+R80+S80</f>
        <v>25</v>
      </c>
      <c r="R80" s="82">
        <f>SUM(R81:R81)</f>
        <v>5</v>
      </c>
      <c r="S80" s="82">
        <f>SUM(S81:S81)</f>
        <v>20</v>
      </c>
    </row>
    <row r="81" spans="1:19" x14ac:dyDescent="0.3">
      <c r="A81" s="76"/>
      <c r="B81" s="61"/>
      <c r="C81" s="33">
        <v>53</v>
      </c>
      <c r="D81" s="34" t="s">
        <v>14</v>
      </c>
      <c r="E81" s="83">
        <f t="shared" si="83"/>
        <v>90</v>
      </c>
      <c r="F81" s="84">
        <f t="shared" si="84"/>
        <v>18</v>
      </c>
      <c r="G81" s="84">
        <f t="shared" si="84"/>
        <v>72</v>
      </c>
      <c r="H81" s="83">
        <f t="shared" si="85"/>
        <v>15</v>
      </c>
      <c r="I81" s="84">
        <v>3</v>
      </c>
      <c r="J81" s="84">
        <v>12</v>
      </c>
      <c r="K81" s="83">
        <f t="shared" si="86"/>
        <v>25</v>
      </c>
      <c r="L81" s="84">
        <v>5</v>
      </c>
      <c r="M81" s="84">
        <v>20</v>
      </c>
      <c r="N81" s="83">
        <f t="shared" si="87"/>
        <v>25</v>
      </c>
      <c r="O81" s="84">
        <v>5</v>
      </c>
      <c r="P81" s="84">
        <v>20</v>
      </c>
      <c r="Q81" s="83">
        <f t="shared" si="88"/>
        <v>25</v>
      </c>
      <c r="R81" s="84">
        <v>5</v>
      </c>
      <c r="S81" s="84">
        <v>20</v>
      </c>
    </row>
    <row r="82" spans="1:19" x14ac:dyDescent="0.3">
      <c r="A82" s="71">
        <v>18</v>
      </c>
      <c r="B82" s="79">
        <v>50</v>
      </c>
      <c r="C82" s="2"/>
      <c r="D82" s="17" t="s">
        <v>35</v>
      </c>
      <c r="E82" s="68">
        <f>+F82+G82</f>
        <v>3700</v>
      </c>
      <c r="F82" s="68">
        <f>+I82+L82+O82+R82</f>
        <v>1468</v>
      </c>
      <c r="G82" s="68">
        <f>+J82+M82+P82+S82</f>
        <v>2232</v>
      </c>
      <c r="H82" s="68">
        <f>+I82+J82</f>
        <v>924</v>
      </c>
      <c r="I82" s="68">
        <f>SUM(I83:I84)</f>
        <v>364</v>
      </c>
      <c r="J82" s="68">
        <f>SUM(J83:J84)</f>
        <v>560</v>
      </c>
      <c r="K82" s="68">
        <f>+L82+M82</f>
        <v>925</v>
      </c>
      <c r="L82" s="68">
        <f>SUM(L83:L84)</f>
        <v>368</v>
      </c>
      <c r="M82" s="68">
        <f>SUM(M83:M84)</f>
        <v>557</v>
      </c>
      <c r="N82" s="68">
        <f>+O82+P82</f>
        <v>925</v>
      </c>
      <c r="O82" s="68">
        <f>SUM(O83:O84)</f>
        <v>368</v>
      </c>
      <c r="P82" s="68">
        <f>SUM(P83:P84)</f>
        <v>557</v>
      </c>
      <c r="Q82" s="68">
        <f>+R82+S82</f>
        <v>926</v>
      </c>
      <c r="R82" s="68">
        <f>SUM(R83:R84)</f>
        <v>368</v>
      </c>
      <c r="S82" s="68">
        <f>SUM(S83:S84)</f>
        <v>558</v>
      </c>
    </row>
    <row r="83" spans="1:19" x14ac:dyDescent="0.3">
      <c r="A83" s="97"/>
      <c r="B83" s="99"/>
      <c r="C83" s="49">
        <v>60</v>
      </c>
      <c r="D83" s="50" t="s">
        <v>76</v>
      </c>
      <c r="E83" s="73">
        <f t="shared" ref="E83:E84" si="89">+F83+G83</f>
        <v>3530</v>
      </c>
      <c r="F83" s="73">
        <f t="shared" ref="F83:G83" si="90">+I83+L83+O83+R83</f>
        <v>1400</v>
      </c>
      <c r="G83" s="73">
        <f t="shared" si="90"/>
        <v>2130</v>
      </c>
      <c r="H83" s="73">
        <f t="shared" ref="H83:H84" si="91">+I83+J83</f>
        <v>890</v>
      </c>
      <c r="I83" s="73">
        <v>350</v>
      </c>
      <c r="J83" s="73">
        <v>540</v>
      </c>
      <c r="K83" s="73">
        <f t="shared" ref="K83:K84" si="92">+L83+M83</f>
        <v>880</v>
      </c>
      <c r="L83" s="73">
        <v>350</v>
      </c>
      <c r="M83" s="73">
        <v>530</v>
      </c>
      <c r="N83" s="73">
        <f t="shared" ref="N83:N84" si="93">+O83+P83</f>
        <v>880</v>
      </c>
      <c r="O83" s="73">
        <v>350</v>
      </c>
      <c r="P83" s="73">
        <v>530</v>
      </c>
      <c r="Q83" s="73">
        <f t="shared" ref="Q83:Q84" si="94">+R83+S83</f>
        <v>880</v>
      </c>
      <c r="R83" s="73">
        <v>350</v>
      </c>
      <c r="S83" s="73">
        <v>530</v>
      </c>
    </row>
    <row r="84" spans="1:19" x14ac:dyDescent="0.3">
      <c r="A84" s="98"/>
      <c r="B84" s="100"/>
      <c r="C84" s="47">
        <v>166</v>
      </c>
      <c r="D84" s="69" t="s">
        <v>77</v>
      </c>
      <c r="E84" s="73">
        <f t="shared" si="89"/>
        <v>170</v>
      </c>
      <c r="F84" s="73">
        <f t="shared" ref="F84:G84" si="95">+I84+L84+O84+R84</f>
        <v>68</v>
      </c>
      <c r="G84" s="73">
        <f t="shared" si="95"/>
        <v>102</v>
      </c>
      <c r="H84" s="73">
        <f t="shared" si="91"/>
        <v>34</v>
      </c>
      <c r="I84" s="73">
        <v>14</v>
      </c>
      <c r="J84" s="73">
        <v>20</v>
      </c>
      <c r="K84" s="73">
        <f t="shared" si="92"/>
        <v>45</v>
      </c>
      <c r="L84" s="73">
        <v>18</v>
      </c>
      <c r="M84" s="73">
        <v>27</v>
      </c>
      <c r="N84" s="73">
        <f t="shared" si="93"/>
        <v>45</v>
      </c>
      <c r="O84" s="73">
        <v>18</v>
      </c>
      <c r="P84" s="73">
        <v>27</v>
      </c>
      <c r="Q84" s="73">
        <f t="shared" si="94"/>
        <v>46</v>
      </c>
      <c r="R84" s="73">
        <v>18</v>
      </c>
      <c r="S84" s="73">
        <v>28</v>
      </c>
    </row>
    <row r="85" spans="1:19" x14ac:dyDescent="0.3">
      <c r="A85" s="71">
        <v>19</v>
      </c>
      <c r="B85" s="80">
        <v>52</v>
      </c>
      <c r="C85" s="2"/>
      <c r="D85" s="53" t="s">
        <v>36</v>
      </c>
      <c r="E85" s="85">
        <f>+F85+G85</f>
        <v>1553</v>
      </c>
      <c r="F85" s="85">
        <f>+I85+L85+O85+R85</f>
        <v>508</v>
      </c>
      <c r="G85" s="85">
        <f>+J85+M85+P85+S85</f>
        <v>1045</v>
      </c>
      <c r="H85" s="85">
        <f>+I85+J85</f>
        <v>371</v>
      </c>
      <c r="I85" s="85">
        <f>SUM(I86:I89)</f>
        <v>119</v>
      </c>
      <c r="J85" s="85">
        <f>SUM(J86:J89)</f>
        <v>252</v>
      </c>
      <c r="K85" s="85">
        <f>+L85+M85</f>
        <v>608</v>
      </c>
      <c r="L85" s="85">
        <f>SUM(L86:L89)</f>
        <v>198</v>
      </c>
      <c r="M85" s="85">
        <f>SUM(M86:M89)</f>
        <v>410</v>
      </c>
      <c r="N85" s="85">
        <f>+O85+P85</f>
        <v>300</v>
      </c>
      <c r="O85" s="85">
        <f>SUM(O86:O89)</f>
        <v>100</v>
      </c>
      <c r="P85" s="85">
        <f>SUM(P86:P89)</f>
        <v>200</v>
      </c>
      <c r="Q85" s="85">
        <f>+R85+S85</f>
        <v>274</v>
      </c>
      <c r="R85" s="85">
        <f>SUM(R86:R89)</f>
        <v>91</v>
      </c>
      <c r="S85" s="85">
        <f>SUM(S86:S89)</f>
        <v>183</v>
      </c>
    </row>
    <row r="86" spans="1:19" x14ac:dyDescent="0.3">
      <c r="A86" s="97"/>
      <c r="B86" s="106"/>
      <c r="C86" s="49">
        <v>29</v>
      </c>
      <c r="D86" s="50" t="s">
        <v>59</v>
      </c>
      <c r="E86" s="86">
        <f t="shared" ref="E86:E89" si="96">+F86+G86</f>
        <v>300</v>
      </c>
      <c r="F86" s="86">
        <f t="shared" ref="F86:G89" si="97">+I86+L86+O86+R86</f>
        <v>105</v>
      </c>
      <c r="G86" s="86">
        <f t="shared" si="97"/>
        <v>195</v>
      </c>
      <c r="H86" s="86">
        <f t="shared" ref="H86:H89" si="98">+I86+J86</f>
        <v>133</v>
      </c>
      <c r="I86" s="86">
        <v>47</v>
      </c>
      <c r="J86" s="86">
        <v>86</v>
      </c>
      <c r="K86" s="86">
        <f t="shared" ref="K86:K89" si="99">+L86+M86</f>
        <v>150</v>
      </c>
      <c r="L86" s="86">
        <v>52</v>
      </c>
      <c r="M86" s="86">
        <v>98</v>
      </c>
      <c r="N86" s="86">
        <f t="shared" ref="N86:N89" si="100">+O86+P86</f>
        <v>10</v>
      </c>
      <c r="O86" s="86">
        <v>4</v>
      </c>
      <c r="P86" s="86">
        <v>6</v>
      </c>
      <c r="Q86" s="86">
        <f t="shared" ref="Q86:Q89" si="101">+R86+S86</f>
        <v>7</v>
      </c>
      <c r="R86" s="86">
        <v>2</v>
      </c>
      <c r="S86" s="86">
        <v>5</v>
      </c>
    </row>
    <row r="87" spans="1:19" x14ac:dyDescent="0.3">
      <c r="A87" s="101"/>
      <c r="B87" s="107"/>
      <c r="C87" s="49">
        <v>53</v>
      </c>
      <c r="D87" s="50" t="s">
        <v>14</v>
      </c>
      <c r="E87" s="86">
        <f t="shared" si="96"/>
        <v>460</v>
      </c>
      <c r="F87" s="86">
        <f t="shared" si="97"/>
        <v>129</v>
      </c>
      <c r="G87" s="86">
        <f t="shared" si="97"/>
        <v>331</v>
      </c>
      <c r="H87" s="86">
        <f t="shared" si="98"/>
        <v>155</v>
      </c>
      <c r="I87" s="86">
        <v>43</v>
      </c>
      <c r="J87" s="86">
        <v>112</v>
      </c>
      <c r="K87" s="86">
        <f t="shared" si="99"/>
        <v>185</v>
      </c>
      <c r="L87" s="86">
        <v>52</v>
      </c>
      <c r="M87" s="86">
        <v>133</v>
      </c>
      <c r="N87" s="86">
        <f t="shared" si="100"/>
        <v>60</v>
      </c>
      <c r="O87" s="86">
        <v>17</v>
      </c>
      <c r="P87" s="86">
        <v>43</v>
      </c>
      <c r="Q87" s="86">
        <f t="shared" si="101"/>
        <v>60</v>
      </c>
      <c r="R87" s="86">
        <v>17</v>
      </c>
      <c r="S87" s="86">
        <v>43</v>
      </c>
    </row>
    <row r="88" spans="1:19" x14ac:dyDescent="0.3">
      <c r="A88" s="101"/>
      <c r="B88" s="107"/>
      <c r="C88" s="47">
        <v>97</v>
      </c>
      <c r="D88" s="48" t="s">
        <v>62</v>
      </c>
      <c r="E88" s="86">
        <f t="shared" si="96"/>
        <v>424</v>
      </c>
      <c r="F88" s="86">
        <f t="shared" si="97"/>
        <v>144</v>
      </c>
      <c r="G88" s="86">
        <f t="shared" si="97"/>
        <v>280</v>
      </c>
      <c r="H88" s="86">
        <f t="shared" si="98"/>
        <v>10</v>
      </c>
      <c r="I88" s="86">
        <v>3</v>
      </c>
      <c r="J88" s="86">
        <v>7</v>
      </c>
      <c r="K88" s="86">
        <f t="shared" si="99"/>
        <v>162</v>
      </c>
      <c r="L88" s="86">
        <v>55</v>
      </c>
      <c r="M88" s="86">
        <v>107</v>
      </c>
      <c r="N88" s="86">
        <f t="shared" si="100"/>
        <v>156</v>
      </c>
      <c r="O88" s="86">
        <v>53</v>
      </c>
      <c r="P88" s="86">
        <v>103</v>
      </c>
      <c r="Q88" s="86">
        <f t="shared" si="101"/>
        <v>96</v>
      </c>
      <c r="R88" s="86">
        <v>33</v>
      </c>
      <c r="S88" s="86">
        <v>63</v>
      </c>
    </row>
    <row r="89" spans="1:19" x14ac:dyDescent="0.3">
      <c r="A89" s="98"/>
      <c r="B89" s="108"/>
      <c r="C89" s="47">
        <v>158</v>
      </c>
      <c r="D89" s="51" t="s">
        <v>67</v>
      </c>
      <c r="E89" s="86">
        <f t="shared" si="96"/>
        <v>369</v>
      </c>
      <c r="F89" s="86">
        <f t="shared" si="97"/>
        <v>130</v>
      </c>
      <c r="G89" s="86">
        <f t="shared" si="97"/>
        <v>239</v>
      </c>
      <c r="H89" s="86">
        <f t="shared" si="98"/>
        <v>73</v>
      </c>
      <c r="I89" s="86">
        <v>26</v>
      </c>
      <c r="J89" s="86">
        <v>47</v>
      </c>
      <c r="K89" s="86">
        <f t="shared" si="99"/>
        <v>111</v>
      </c>
      <c r="L89" s="86">
        <v>39</v>
      </c>
      <c r="M89" s="86">
        <v>72</v>
      </c>
      <c r="N89" s="86">
        <f t="shared" si="100"/>
        <v>74</v>
      </c>
      <c r="O89" s="86">
        <v>26</v>
      </c>
      <c r="P89" s="86">
        <v>48</v>
      </c>
      <c r="Q89" s="86">
        <f t="shared" si="101"/>
        <v>111</v>
      </c>
      <c r="R89" s="86">
        <v>39</v>
      </c>
      <c r="S89" s="86">
        <v>72</v>
      </c>
    </row>
    <row r="90" spans="1:19" x14ac:dyDescent="0.3">
      <c r="A90" s="71">
        <v>20</v>
      </c>
      <c r="B90" s="80">
        <v>54</v>
      </c>
      <c r="C90" s="2"/>
      <c r="D90" s="17" t="s">
        <v>37</v>
      </c>
      <c r="E90" s="18">
        <f>+F90+G90</f>
        <v>340</v>
      </c>
      <c r="F90" s="18">
        <f>+I90+L90+O90+R90</f>
        <v>115</v>
      </c>
      <c r="G90" s="18">
        <f>+J90+M90+P90+S90</f>
        <v>225</v>
      </c>
      <c r="H90" s="18">
        <f>+I90+J90</f>
        <v>75</v>
      </c>
      <c r="I90" s="18">
        <f>SUM(I91:I91)</f>
        <v>25</v>
      </c>
      <c r="J90" s="18">
        <f>SUM(J91:J91)</f>
        <v>50</v>
      </c>
      <c r="K90" s="18">
        <f>+L90+M90</f>
        <v>80</v>
      </c>
      <c r="L90" s="18">
        <f>SUM(L91:L91)</f>
        <v>30</v>
      </c>
      <c r="M90" s="18">
        <f>SUM(M91:M91)</f>
        <v>50</v>
      </c>
      <c r="N90" s="18">
        <f>+O90+P90</f>
        <v>100</v>
      </c>
      <c r="O90" s="18">
        <f>SUM(O91:O91)</f>
        <v>40</v>
      </c>
      <c r="P90" s="18">
        <f>SUM(P91:P91)</f>
        <v>60</v>
      </c>
      <c r="Q90" s="18">
        <f>+R90+S90</f>
        <v>85</v>
      </c>
      <c r="R90" s="18">
        <f>SUM(R91:R91)</f>
        <v>20</v>
      </c>
      <c r="S90" s="18">
        <f>SUM(S91:S91)</f>
        <v>65</v>
      </c>
    </row>
    <row r="91" spans="1:19" x14ac:dyDescent="0.3">
      <c r="A91" s="76"/>
      <c r="B91" s="1"/>
      <c r="C91" s="47">
        <v>28</v>
      </c>
      <c r="D91" s="67" t="s">
        <v>69</v>
      </c>
      <c r="E91" s="14">
        <f t="shared" ref="E91" si="102">+F91+G91</f>
        <v>340</v>
      </c>
      <c r="F91" s="14">
        <f t="shared" ref="F91:G91" si="103">+I91+L91+O91+R91</f>
        <v>115</v>
      </c>
      <c r="G91" s="14">
        <f t="shared" si="103"/>
        <v>225</v>
      </c>
      <c r="H91" s="14">
        <f t="shared" ref="H91" si="104">+I91+J91</f>
        <v>75</v>
      </c>
      <c r="I91" s="14">
        <v>25</v>
      </c>
      <c r="J91" s="14">
        <v>50</v>
      </c>
      <c r="K91" s="14">
        <f t="shared" ref="K91" si="105">+L91+M91</f>
        <v>80</v>
      </c>
      <c r="L91" s="14">
        <v>30</v>
      </c>
      <c r="M91" s="14">
        <v>50</v>
      </c>
      <c r="N91" s="14">
        <f t="shared" ref="N91" si="106">+O91+P91</f>
        <v>100</v>
      </c>
      <c r="O91" s="14">
        <v>40</v>
      </c>
      <c r="P91" s="14">
        <v>60</v>
      </c>
      <c r="Q91" s="14">
        <f t="shared" ref="Q91" si="107">+R91+S91</f>
        <v>85</v>
      </c>
      <c r="R91" s="14">
        <v>20</v>
      </c>
      <c r="S91" s="14">
        <v>65</v>
      </c>
    </row>
    <row r="92" spans="1:19" x14ac:dyDescent="0.3">
      <c r="A92" s="71">
        <v>21</v>
      </c>
      <c r="B92" s="80">
        <v>55</v>
      </c>
      <c r="C92" s="2"/>
      <c r="D92" s="17" t="s">
        <v>38</v>
      </c>
      <c r="E92" s="18">
        <f>+F92+G92</f>
        <v>300</v>
      </c>
      <c r="F92" s="18">
        <f>+I92+L92+O92+R92</f>
        <v>132</v>
      </c>
      <c r="G92" s="18">
        <f>+J92+M92+P92+S92</f>
        <v>168</v>
      </c>
      <c r="H92" s="18">
        <f>+I92+J92</f>
        <v>75</v>
      </c>
      <c r="I92" s="18">
        <f>+I93</f>
        <v>33</v>
      </c>
      <c r="J92" s="18">
        <f>+J93</f>
        <v>42</v>
      </c>
      <c r="K92" s="18">
        <f>+L92+M92</f>
        <v>75</v>
      </c>
      <c r="L92" s="18">
        <f>+L93</f>
        <v>33</v>
      </c>
      <c r="M92" s="18">
        <f>+M93</f>
        <v>42</v>
      </c>
      <c r="N92" s="18">
        <f>+O92+P92</f>
        <v>75</v>
      </c>
      <c r="O92" s="18">
        <f>+O93</f>
        <v>33</v>
      </c>
      <c r="P92" s="18">
        <f>+P93</f>
        <v>42</v>
      </c>
      <c r="Q92" s="18">
        <f>+R92+S92</f>
        <v>75</v>
      </c>
      <c r="R92" s="18">
        <f>+R93</f>
        <v>33</v>
      </c>
      <c r="S92" s="18">
        <f>+S93</f>
        <v>42</v>
      </c>
    </row>
    <row r="93" spans="1:19" x14ac:dyDescent="0.3">
      <c r="A93" s="76"/>
      <c r="B93" s="1"/>
      <c r="C93" s="47">
        <v>16</v>
      </c>
      <c r="D93" s="51" t="s">
        <v>74</v>
      </c>
      <c r="E93" s="14">
        <f t="shared" ref="E93" si="108">+F93+G93</f>
        <v>300</v>
      </c>
      <c r="F93" s="14">
        <f t="shared" ref="F93:G93" si="109">+I93+L93+O93+R93</f>
        <v>132</v>
      </c>
      <c r="G93" s="14">
        <f t="shared" si="109"/>
        <v>168</v>
      </c>
      <c r="H93" s="14">
        <f t="shared" ref="H93" si="110">+I93+J93</f>
        <v>75</v>
      </c>
      <c r="I93" s="14">
        <v>33</v>
      </c>
      <c r="J93" s="14">
        <v>42</v>
      </c>
      <c r="K93" s="14">
        <f t="shared" ref="K93" si="111">+L93+M93</f>
        <v>75</v>
      </c>
      <c r="L93" s="14">
        <v>33</v>
      </c>
      <c r="M93" s="14">
        <v>42</v>
      </c>
      <c r="N93" s="14">
        <f t="shared" ref="N93" si="112">+O93+P93</f>
        <v>75</v>
      </c>
      <c r="O93" s="14">
        <v>33</v>
      </c>
      <c r="P93" s="14">
        <v>42</v>
      </c>
      <c r="Q93" s="14">
        <f t="shared" ref="Q93" si="113">+R93+S93</f>
        <v>75</v>
      </c>
      <c r="R93" s="14">
        <v>33</v>
      </c>
      <c r="S93" s="14">
        <v>42</v>
      </c>
    </row>
    <row r="94" spans="1:19" ht="37.5" x14ac:dyDescent="0.25">
      <c r="A94" s="71">
        <v>22</v>
      </c>
      <c r="B94" s="89">
        <v>133</v>
      </c>
      <c r="C94" s="2"/>
      <c r="D94" s="17" t="s">
        <v>39</v>
      </c>
      <c r="E94" s="63">
        <f>+F94+G94</f>
        <v>3</v>
      </c>
      <c r="F94" s="63">
        <f>+I94+L94+O94+R94</f>
        <v>1</v>
      </c>
      <c r="G94" s="63">
        <f>+J94+M94+P94+S94</f>
        <v>2</v>
      </c>
      <c r="H94" s="63">
        <f>+I94+J94</f>
        <v>2</v>
      </c>
      <c r="I94" s="63">
        <f>SUM(I95:I95)</f>
        <v>1</v>
      </c>
      <c r="J94" s="63">
        <f>SUM(J95:J95)</f>
        <v>1</v>
      </c>
      <c r="K94" s="63">
        <f>+L94+M94</f>
        <v>1</v>
      </c>
      <c r="L94" s="63">
        <f>SUM(L95:L95)</f>
        <v>0</v>
      </c>
      <c r="M94" s="63">
        <f>SUM(M95:M95)</f>
        <v>1</v>
      </c>
      <c r="N94" s="63">
        <f>+O94+P94</f>
        <v>0</v>
      </c>
      <c r="O94" s="63">
        <f>SUM(O95:O95)</f>
        <v>0</v>
      </c>
      <c r="P94" s="63">
        <f>SUM(P95:P95)</f>
        <v>0</v>
      </c>
      <c r="Q94" s="63">
        <f>+R94+S94</f>
        <v>0</v>
      </c>
      <c r="R94" s="63">
        <f>SUM(R95:R95)</f>
        <v>0</v>
      </c>
      <c r="S94" s="63">
        <f>SUM(S95:S95)</f>
        <v>0</v>
      </c>
    </row>
    <row r="95" spans="1:19" x14ac:dyDescent="0.3">
      <c r="A95" s="76"/>
      <c r="B95" s="1"/>
      <c r="C95" s="47">
        <v>97</v>
      </c>
      <c r="D95" s="48" t="s">
        <v>62</v>
      </c>
      <c r="E95" s="33">
        <f t="shared" ref="E95" si="114">+F95+G95</f>
        <v>3</v>
      </c>
      <c r="F95" s="33">
        <f t="shared" ref="F95:G95" si="115">+I95+L95+O95+R95</f>
        <v>1</v>
      </c>
      <c r="G95" s="33">
        <f t="shared" si="115"/>
        <v>2</v>
      </c>
      <c r="H95" s="33">
        <f t="shared" ref="H95" si="116">+I95+J95</f>
        <v>2</v>
      </c>
      <c r="I95" s="33">
        <v>1</v>
      </c>
      <c r="J95" s="33">
        <v>1</v>
      </c>
      <c r="K95" s="33">
        <f t="shared" ref="K95" si="117">+L95+M95</f>
        <v>1</v>
      </c>
      <c r="L95" s="33">
        <v>0</v>
      </c>
      <c r="M95" s="33">
        <v>1</v>
      </c>
      <c r="N95" s="33">
        <f t="shared" ref="N95" si="118">+O95+P95</f>
        <v>0</v>
      </c>
      <c r="O95" s="33">
        <v>0</v>
      </c>
      <c r="P95" s="33">
        <v>0</v>
      </c>
      <c r="Q95" s="33">
        <f t="shared" ref="Q95" si="119">+R95+S95</f>
        <v>0</v>
      </c>
      <c r="R95" s="33">
        <v>0</v>
      </c>
      <c r="S95" s="33">
        <v>0</v>
      </c>
    </row>
    <row r="96" spans="1:19" x14ac:dyDescent="0.25">
      <c r="A96" s="71">
        <v>23</v>
      </c>
      <c r="B96" s="89">
        <v>153</v>
      </c>
      <c r="C96" s="15"/>
      <c r="D96" s="17" t="s">
        <v>40</v>
      </c>
      <c r="E96" s="35">
        <f>+F96+G96</f>
        <v>250</v>
      </c>
      <c r="F96" s="35">
        <f>+I96+L96+O96+R96</f>
        <v>46</v>
      </c>
      <c r="G96" s="35">
        <f>+J96+M96+P96+S96</f>
        <v>204</v>
      </c>
      <c r="H96" s="35">
        <f>+I96+J96</f>
        <v>54</v>
      </c>
      <c r="I96" s="35">
        <f>SUM(I97:I97)</f>
        <v>10</v>
      </c>
      <c r="J96" s="35">
        <f>SUM(J97:J97)</f>
        <v>44</v>
      </c>
      <c r="K96" s="35">
        <f>+L96+M96</f>
        <v>67</v>
      </c>
      <c r="L96" s="35">
        <f>SUM(L97:L97)</f>
        <v>12</v>
      </c>
      <c r="M96" s="35">
        <f>SUM(M97:M97)</f>
        <v>55</v>
      </c>
      <c r="N96" s="35">
        <f>+O96+P96</f>
        <v>60</v>
      </c>
      <c r="O96" s="35">
        <f>SUM(O97:O97)</f>
        <v>10</v>
      </c>
      <c r="P96" s="35">
        <f>SUM(P97:P97)</f>
        <v>50</v>
      </c>
      <c r="Q96" s="35">
        <f>+R96+S96</f>
        <v>69</v>
      </c>
      <c r="R96" s="35">
        <f>SUM(R97:R97)</f>
        <v>14</v>
      </c>
      <c r="S96" s="35">
        <f>SUM(S97:S97)</f>
        <v>55</v>
      </c>
    </row>
    <row r="97" spans="1:19" ht="37.5" x14ac:dyDescent="0.3">
      <c r="A97" s="76"/>
      <c r="B97" s="77"/>
      <c r="C97" s="12">
        <v>57</v>
      </c>
      <c r="D97" s="78" t="s">
        <v>60</v>
      </c>
      <c r="E97" s="36">
        <f>+F97+G97</f>
        <v>250</v>
      </c>
      <c r="F97" s="36">
        <f>+I97+L97+O97+R97</f>
        <v>46</v>
      </c>
      <c r="G97" s="36">
        <f>+J97+M97+P97+S97</f>
        <v>204</v>
      </c>
      <c r="H97" s="36">
        <f>+I97+J97</f>
        <v>54</v>
      </c>
      <c r="I97" s="36">
        <v>10</v>
      </c>
      <c r="J97" s="36">
        <v>44</v>
      </c>
      <c r="K97" s="36">
        <f>+L97+M97</f>
        <v>67</v>
      </c>
      <c r="L97" s="36">
        <v>12</v>
      </c>
      <c r="M97" s="36">
        <v>55</v>
      </c>
      <c r="N97" s="36">
        <f>+O97+P97</f>
        <v>60</v>
      </c>
      <c r="O97" s="36">
        <v>10</v>
      </c>
      <c r="P97" s="36">
        <v>50</v>
      </c>
      <c r="Q97" s="36">
        <f>+R97+S97</f>
        <v>69</v>
      </c>
      <c r="R97" s="36">
        <v>14</v>
      </c>
      <c r="S97" s="36">
        <v>55</v>
      </c>
    </row>
    <row r="98" spans="1:19" x14ac:dyDescent="0.3">
      <c r="A98" s="71">
        <v>24</v>
      </c>
      <c r="B98" s="37">
        <v>154</v>
      </c>
      <c r="C98" s="15"/>
      <c r="D98" s="17" t="s">
        <v>41</v>
      </c>
      <c r="E98" s="35">
        <f t="shared" ref="E98:E100" si="120">+F98+G98</f>
        <v>991</v>
      </c>
      <c r="F98" s="35">
        <f t="shared" ref="F98:G100" si="121">+I98+L98+O98+R98</f>
        <v>487</v>
      </c>
      <c r="G98" s="35">
        <f t="shared" si="121"/>
        <v>504</v>
      </c>
      <c r="H98" s="35">
        <f t="shared" ref="H98:H100" si="122">+I98+J98</f>
        <v>249</v>
      </c>
      <c r="I98" s="35">
        <f>SUM(I99:I100)</f>
        <v>123</v>
      </c>
      <c r="J98" s="35">
        <f>SUM(J99:J100)</f>
        <v>126</v>
      </c>
      <c r="K98" s="35">
        <f t="shared" ref="K98:K100" si="123">+L98+M98</f>
        <v>247</v>
      </c>
      <c r="L98" s="35">
        <f>SUM(L99:L100)</f>
        <v>121</v>
      </c>
      <c r="M98" s="35">
        <f>SUM(M99:M100)</f>
        <v>126</v>
      </c>
      <c r="N98" s="35">
        <f t="shared" ref="N98:N100" si="124">+O98+P98</f>
        <v>246</v>
      </c>
      <c r="O98" s="35">
        <f>SUM(O99:O100)</f>
        <v>120</v>
      </c>
      <c r="P98" s="35">
        <f>SUM(P99:P100)</f>
        <v>126</v>
      </c>
      <c r="Q98" s="35">
        <f t="shared" ref="Q98:Q100" si="125">+R98+S98</f>
        <v>249</v>
      </c>
      <c r="R98" s="35">
        <f>SUM(R99:R100)</f>
        <v>123</v>
      </c>
      <c r="S98" s="35">
        <f>SUM(S99:S100)</f>
        <v>126</v>
      </c>
    </row>
    <row r="99" spans="1:19" x14ac:dyDescent="0.3">
      <c r="A99" s="97"/>
      <c r="B99" s="110"/>
      <c r="C99" s="38">
        <v>53</v>
      </c>
      <c r="D99" s="39" t="s">
        <v>14</v>
      </c>
      <c r="E99" s="36">
        <f t="shared" si="120"/>
        <v>91</v>
      </c>
      <c r="F99" s="36">
        <f t="shared" si="121"/>
        <v>43</v>
      </c>
      <c r="G99" s="36">
        <f t="shared" si="121"/>
        <v>48</v>
      </c>
      <c r="H99" s="36">
        <f t="shared" si="122"/>
        <v>24</v>
      </c>
      <c r="I99" s="36">
        <v>12</v>
      </c>
      <c r="J99" s="36">
        <v>12</v>
      </c>
      <c r="K99" s="36">
        <f t="shared" si="123"/>
        <v>22</v>
      </c>
      <c r="L99" s="36">
        <v>10</v>
      </c>
      <c r="M99" s="36">
        <v>12</v>
      </c>
      <c r="N99" s="36">
        <f t="shared" si="124"/>
        <v>21</v>
      </c>
      <c r="O99" s="36">
        <v>9</v>
      </c>
      <c r="P99" s="36">
        <v>12</v>
      </c>
      <c r="Q99" s="36">
        <f t="shared" si="125"/>
        <v>24</v>
      </c>
      <c r="R99" s="36">
        <v>12</v>
      </c>
      <c r="S99" s="36">
        <v>12</v>
      </c>
    </row>
    <row r="100" spans="1:19" x14ac:dyDescent="0.3">
      <c r="A100" s="98"/>
      <c r="B100" s="110"/>
      <c r="C100" s="38">
        <v>97</v>
      </c>
      <c r="D100" s="40" t="s">
        <v>62</v>
      </c>
      <c r="E100" s="36">
        <f t="shared" si="120"/>
        <v>900</v>
      </c>
      <c r="F100" s="36">
        <f t="shared" si="121"/>
        <v>444</v>
      </c>
      <c r="G100" s="36">
        <f t="shared" si="121"/>
        <v>456</v>
      </c>
      <c r="H100" s="36">
        <f t="shared" si="122"/>
        <v>225</v>
      </c>
      <c r="I100" s="36">
        <v>111</v>
      </c>
      <c r="J100" s="36">
        <v>114</v>
      </c>
      <c r="K100" s="36">
        <f t="shared" si="123"/>
        <v>225</v>
      </c>
      <c r="L100" s="36">
        <v>111</v>
      </c>
      <c r="M100" s="36">
        <v>114</v>
      </c>
      <c r="N100" s="36">
        <f t="shared" si="124"/>
        <v>225</v>
      </c>
      <c r="O100" s="36">
        <v>111</v>
      </c>
      <c r="P100" s="36">
        <v>114</v>
      </c>
      <c r="Q100" s="36">
        <f t="shared" si="125"/>
        <v>225</v>
      </c>
      <c r="R100" s="36">
        <v>111</v>
      </c>
      <c r="S100" s="36">
        <v>114</v>
      </c>
    </row>
    <row r="101" spans="1:19" x14ac:dyDescent="0.3">
      <c r="A101" s="71">
        <v>25</v>
      </c>
      <c r="B101" s="16">
        <v>156</v>
      </c>
      <c r="C101" s="41"/>
      <c r="D101" s="42" t="s">
        <v>42</v>
      </c>
      <c r="E101" s="43">
        <f>+F101+G101</f>
        <v>585</v>
      </c>
      <c r="F101" s="43">
        <f>+I101+L101+O101+R101</f>
        <v>55</v>
      </c>
      <c r="G101" s="43">
        <f>+J101+M101+P101+S101</f>
        <v>530</v>
      </c>
      <c r="H101" s="43">
        <f>+I101+J101</f>
        <v>190</v>
      </c>
      <c r="I101" s="43">
        <f>+I102</f>
        <v>18</v>
      </c>
      <c r="J101" s="43">
        <f>+J102</f>
        <v>172</v>
      </c>
      <c r="K101" s="43">
        <f>+L101+M101</f>
        <v>230</v>
      </c>
      <c r="L101" s="43">
        <f>+L102</f>
        <v>22</v>
      </c>
      <c r="M101" s="43">
        <f>+M102</f>
        <v>208</v>
      </c>
      <c r="N101" s="43">
        <f>+O101+P101</f>
        <v>130</v>
      </c>
      <c r="O101" s="43">
        <f>+O102</f>
        <v>12</v>
      </c>
      <c r="P101" s="43">
        <f>+P102</f>
        <v>118</v>
      </c>
      <c r="Q101" s="43">
        <f>+R101+S101</f>
        <v>35</v>
      </c>
      <c r="R101" s="43">
        <f>+R102</f>
        <v>3</v>
      </c>
      <c r="S101" s="43">
        <f>+S102</f>
        <v>32</v>
      </c>
    </row>
    <row r="102" spans="1:19" x14ac:dyDescent="0.3">
      <c r="A102" s="76"/>
      <c r="B102" s="74"/>
      <c r="C102" s="14">
        <v>97</v>
      </c>
      <c r="D102" s="23" t="s">
        <v>62</v>
      </c>
      <c r="E102" s="25">
        <f t="shared" ref="E102" si="126">+F102+G102</f>
        <v>585</v>
      </c>
      <c r="F102" s="25">
        <f t="shared" ref="F102:G102" si="127">+I102+L102+O102+R102</f>
        <v>55</v>
      </c>
      <c r="G102" s="25">
        <f t="shared" si="127"/>
        <v>530</v>
      </c>
      <c r="H102" s="25">
        <f t="shared" ref="H102" si="128">+I102+J102</f>
        <v>190</v>
      </c>
      <c r="I102" s="25">
        <v>18</v>
      </c>
      <c r="J102" s="25">
        <v>172</v>
      </c>
      <c r="K102" s="25">
        <f t="shared" ref="K102" si="129">+L102+M102</f>
        <v>230</v>
      </c>
      <c r="L102" s="25">
        <v>22</v>
      </c>
      <c r="M102" s="25">
        <v>208</v>
      </c>
      <c r="N102" s="25">
        <f t="shared" ref="N102" si="130">+O102+P102</f>
        <v>130</v>
      </c>
      <c r="O102" s="25">
        <v>12</v>
      </c>
      <c r="P102" s="25">
        <v>118</v>
      </c>
      <c r="Q102" s="25">
        <f t="shared" ref="Q102" si="131">+R102+S102</f>
        <v>35</v>
      </c>
      <c r="R102" s="25">
        <v>3</v>
      </c>
      <c r="S102" s="74">
        <v>32</v>
      </c>
    </row>
    <row r="103" spans="1:19" x14ac:dyDescent="0.3">
      <c r="A103" s="71">
        <v>26</v>
      </c>
      <c r="B103" s="44">
        <v>157</v>
      </c>
      <c r="C103" s="41"/>
      <c r="D103" s="17" t="s">
        <v>43</v>
      </c>
      <c r="E103" s="43">
        <f t="shared" ref="E103:E108" si="132">+F103+G103</f>
        <v>1478</v>
      </c>
      <c r="F103" s="43">
        <f t="shared" ref="F103:F108" si="133">+I103+L103+O103+R103</f>
        <v>665</v>
      </c>
      <c r="G103" s="43">
        <f t="shared" ref="G103:G108" si="134">+J103+M103+P103+S103</f>
        <v>813</v>
      </c>
      <c r="H103" s="35">
        <f>+I103+J103</f>
        <v>750</v>
      </c>
      <c r="I103" s="35">
        <f>SUM(I104:I108)</f>
        <v>350</v>
      </c>
      <c r="J103" s="35">
        <f>SUM(J104:J108)</f>
        <v>400</v>
      </c>
      <c r="K103" s="35">
        <f>+L103+M103</f>
        <v>472</v>
      </c>
      <c r="L103" s="35">
        <f>SUM(L104:L108)</f>
        <v>214</v>
      </c>
      <c r="M103" s="35">
        <f>SUM(M104:M108)</f>
        <v>258</v>
      </c>
      <c r="N103" s="35">
        <f>+O103+P103</f>
        <v>132</v>
      </c>
      <c r="O103" s="35">
        <f>SUM(O104:O108)</f>
        <v>51</v>
      </c>
      <c r="P103" s="35">
        <f>SUM(P104:P108)</f>
        <v>81</v>
      </c>
      <c r="Q103" s="35">
        <f>+R103+S103</f>
        <v>124</v>
      </c>
      <c r="R103" s="35">
        <f>SUM(R104:R108)</f>
        <v>50</v>
      </c>
      <c r="S103" s="35">
        <f>SUM(S104:S108)</f>
        <v>74</v>
      </c>
    </row>
    <row r="104" spans="1:19" x14ac:dyDescent="0.3">
      <c r="A104" s="97"/>
      <c r="B104" s="117"/>
      <c r="C104" s="73">
        <v>29</v>
      </c>
      <c r="D104" s="24" t="s">
        <v>59</v>
      </c>
      <c r="E104" s="25">
        <f t="shared" si="132"/>
        <v>105</v>
      </c>
      <c r="F104" s="25">
        <f t="shared" si="133"/>
        <v>47</v>
      </c>
      <c r="G104" s="25">
        <f t="shared" si="134"/>
        <v>58</v>
      </c>
      <c r="H104" s="36">
        <f>+I104+J104</f>
        <v>35</v>
      </c>
      <c r="I104" s="36">
        <v>15</v>
      </c>
      <c r="J104" s="36">
        <v>20</v>
      </c>
      <c r="K104" s="36">
        <f>+L104+M104</f>
        <v>30</v>
      </c>
      <c r="L104" s="36">
        <v>12</v>
      </c>
      <c r="M104" s="36">
        <v>18</v>
      </c>
      <c r="N104" s="36">
        <f>+O104+P104</f>
        <v>20</v>
      </c>
      <c r="O104" s="36">
        <v>10</v>
      </c>
      <c r="P104" s="36">
        <v>10</v>
      </c>
      <c r="Q104" s="36">
        <f>+R104+S104</f>
        <v>20</v>
      </c>
      <c r="R104" s="36">
        <v>10</v>
      </c>
      <c r="S104" s="36">
        <v>10</v>
      </c>
    </row>
    <row r="105" spans="1:19" x14ac:dyDescent="0.3">
      <c r="A105" s="101"/>
      <c r="B105" s="117"/>
      <c r="C105" s="73">
        <v>53</v>
      </c>
      <c r="D105" s="24" t="s">
        <v>14</v>
      </c>
      <c r="E105" s="25">
        <f t="shared" si="132"/>
        <v>580</v>
      </c>
      <c r="F105" s="25">
        <f t="shared" si="133"/>
        <v>261</v>
      </c>
      <c r="G105" s="25">
        <f t="shared" si="134"/>
        <v>319</v>
      </c>
      <c r="H105" s="36">
        <f t="shared" ref="H105:H108" si="135">+I105+J105</f>
        <v>291</v>
      </c>
      <c r="I105" s="36">
        <v>135</v>
      </c>
      <c r="J105" s="36">
        <v>156</v>
      </c>
      <c r="K105" s="36">
        <f t="shared" ref="K105:K108" si="136">+L105+M105</f>
        <v>210</v>
      </c>
      <c r="L105" s="36">
        <v>100</v>
      </c>
      <c r="M105" s="36">
        <v>110</v>
      </c>
      <c r="N105" s="36">
        <f t="shared" ref="N105:N108" si="137">+O105+P105</f>
        <v>43</v>
      </c>
      <c r="O105" s="36">
        <v>13</v>
      </c>
      <c r="P105" s="36">
        <v>30</v>
      </c>
      <c r="Q105" s="36">
        <f t="shared" ref="Q105:Q108" si="138">+R105+S105</f>
        <v>36</v>
      </c>
      <c r="R105" s="36">
        <v>13</v>
      </c>
      <c r="S105" s="36">
        <v>23</v>
      </c>
    </row>
    <row r="106" spans="1:19" x14ac:dyDescent="0.3">
      <c r="A106" s="101"/>
      <c r="B106" s="117"/>
      <c r="C106" s="73">
        <v>97</v>
      </c>
      <c r="D106" s="45" t="s">
        <v>62</v>
      </c>
      <c r="E106" s="25">
        <f t="shared" si="132"/>
        <v>95</v>
      </c>
      <c r="F106" s="25">
        <f t="shared" si="133"/>
        <v>43</v>
      </c>
      <c r="G106" s="25">
        <f t="shared" si="134"/>
        <v>52</v>
      </c>
      <c r="H106" s="36">
        <f t="shared" si="135"/>
        <v>30</v>
      </c>
      <c r="I106" s="36">
        <v>12</v>
      </c>
      <c r="J106" s="36">
        <v>18</v>
      </c>
      <c r="K106" s="36">
        <f t="shared" si="136"/>
        <v>25</v>
      </c>
      <c r="L106" s="36">
        <v>11</v>
      </c>
      <c r="M106" s="36">
        <v>14</v>
      </c>
      <c r="N106" s="36">
        <f t="shared" si="137"/>
        <v>20</v>
      </c>
      <c r="O106" s="36">
        <v>10</v>
      </c>
      <c r="P106" s="36">
        <v>10</v>
      </c>
      <c r="Q106" s="36">
        <f t="shared" si="138"/>
        <v>20</v>
      </c>
      <c r="R106" s="36">
        <v>10</v>
      </c>
      <c r="S106" s="36">
        <v>10</v>
      </c>
    </row>
    <row r="107" spans="1:19" x14ac:dyDescent="0.3">
      <c r="A107" s="101"/>
      <c r="B107" s="117"/>
      <c r="C107" s="73">
        <v>100</v>
      </c>
      <c r="D107" s="24" t="s">
        <v>65</v>
      </c>
      <c r="E107" s="25">
        <f t="shared" si="132"/>
        <v>603</v>
      </c>
      <c r="F107" s="25">
        <f t="shared" si="133"/>
        <v>271</v>
      </c>
      <c r="G107" s="25">
        <f t="shared" si="134"/>
        <v>332</v>
      </c>
      <c r="H107" s="36">
        <f t="shared" si="135"/>
        <v>366</v>
      </c>
      <c r="I107" s="36">
        <v>176</v>
      </c>
      <c r="J107" s="36">
        <v>190</v>
      </c>
      <c r="K107" s="36">
        <f t="shared" si="136"/>
        <v>180</v>
      </c>
      <c r="L107" s="36">
        <v>80</v>
      </c>
      <c r="M107" s="36">
        <v>100</v>
      </c>
      <c r="N107" s="36">
        <f t="shared" si="137"/>
        <v>29</v>
      </c>
      <c r="O107" s="36">
        <v>8</v>
      </c>
      <c r="P107" s="36">
        <v>21</v>
      </c>
      <c r="Q107" s="36">
        <f t="shared" si="138"/>
        <v>28</v>
      </c>
      <c r="R107" s="36">
        <v>7</v>
      </c>
      <c r="S107" s="36">
        <v>21</v>
      </c>
    </row>
    <row r="108" spans="1:19" x14ac:dyDescent="0.3">
      <c r="A108" s="98"/>
      <c r="B108" s="117"/>
      <c r="C108" s="73">
        <v>162</v>
      </c>
      <c r="D108" s="24" t="s">
        <v>66</v>
      </c>
      <c r="E108" s="25">
        <f t="shared" si="132"/>
        <v>95</v>
      </c>
      <c r="F108" s="25">
        <f t="shared" si="133"/>
        <v>43</v>
      </c>
      <c r="G108" s="25">
        <f t="shared" si="134"/>
        <v>52</v>
      </c>
      <c r="H108" s="36">
        <f t="shared" si="135"/>
        <v>28</v>
      </c>
      <c r="I108" s="36">
        <v>12</v>
      </c>
      <c r="J108" s="36">
        <v>16</v>
      </c>
      <c r="K108" s="36">
        <f t="shared" si="136"/>
        <v>27</v>
      </c>
      <c r="L108" s="36">
        <v>11</v>
      </c>
      <c r="M108" s="36">
        <v>16</v>
      </c>
      <c r="N108" s="36">
        <f t="shared" si="137"/>
        <v>20</v>
      </c>
      <c r="O108" s="36">
        <v>10</v>
      </c>
      <c r="P108" s="36">
        <v>10</v>
      </c>
      <c r="Q108" s="36">
        <f t="shared" si="138"/>
        <v>20</v>
      </c>
      <c r="R108" s="36">
        <v>10</v>
      </c>
      <c r="S108" s="36">
        <v>10</v>
      </c>
    </row>
    <row r="109" spans="1:19" ht="37.5" x14ac:dyDescent="0.3">
      <c r="A109" s="71">
        <v>27</v>
      </c>
      <c r="B109" s="89">
        <v>171</v>
      </c>
      <c r="C109" s="2"/>
      <c r="D109" s="17" t="s">
        <v>44</v>
      </c>
      <c r="E109" s="68">
        <f>+F109+G109</f>
        <v>14</v>
      </c>
      <c r="F109" s="68">
        <f>+I109+L109+O109+R109</f>
        <v>6</v>
      </c>
      <c r="G109" s="68">
        <f>+J109+M109+P109+S109</f>
        <v>8</v>
      </c>
      <c r="H109" s="68">
        <f>+I109+J109</f>
        <v>3</v>
      </c>
      <c r="I109" s="68">
        <f>SUM(I110:I111)</f>
        <v>2</v>
      </c>
      <c r="J109" s="68">
        <f>SUM(J110:J111)</f>
        <v>1</v>
      </c>
      <c r="K109" s="68">
        <f>+L109+M109</f>
        <v>4</v>
      </c>
      <c r="L109" s="68">
        <f>SUM(L110:L111)</f>
        <v>1</v>
      </c>
      <c r="M109" s="68">
        <f>SUM(M110:M111)</f>
        <v>3</v>
      </c>
      <c r="N109" s="68">
        <f>+O109+P109</f>
        <v>4</v>
      </c>
      <c r="O109" s="68">
        <f>SUM(O110:O111)</f>
        <v>2</v>
      </c>
      <c r="P109" s="68">
        <f>SUM(P110:P111)</f>
        <v>2</v>
      </c>
      <c r="Q109" s="68">
        <f>+R109+S109</f>
        <v>3</v>
      </c>
      <c r="R109" s="68">
        <f>SUM(R110:R111)</f>
        <v>1</v>
      </c>
      <c r="S109" s="68">
        <f>SUM(S110:S111)</f>
        <v>2</v>
      </c>
    </row>
    <row r="110" spans="1:19" x14ac:dyDescent="0.3">
      <c r="A110" s="97"/>
      <c r="B110" s="99"/>
      <c r="C110" s="49">
        <v>29</v>
      </c>
      <c r="D110" s="50" t="s">
        <v>59</v>
      </c>
      <c r="E110" s="73">
        <f t="shared" ref="E110:E111" si="139">+F110+G110</f>
        <v>4</v>
      </c>
      <c r="F110" s="73">
        <f t="shared" ref="F110:G111" si="140">+I110+L110+O110+R110</f>
        <v>2</v>
      </c>
      <c r="G110" s="73">
        <f t="shared" si="140"/>
        <v>2</v>
      </c>
      <c r="H110" s="73">
        <f t="shared" ref="H110:H111" si="141">+I110+J110</f>
        <v>1</v>
      </c>
      <c r="I110" s="73">
        <v>1</v>
      </c>
      <c r="J110" s="73">
        <v>0</v>
      </c>
      <c r="K110" s="73">
        <f t="shared" ref="K110:K111" si="142">+L110+M110</f>
        <v>1</v>
      </c>
      <c r="L110" s="73">
        <v>0</v>
      </c>
      <c r="M110" s="73">
        <v>1</v>
      </c>
      <c r="N110" s="73">
        <f t="shared" ref="N110:N111" si="143">+O110+P110</f>
        <v>1</v>
      </c>
      <c r="O110" s="73">
        <v>1</v>
      </c>
      <c r="P110" s="73">
        <v>0</v>
      </c>
      <c r="Q110" s="73">
        <f t="shared" ref="Q110:Q111" si="144">+R110+S110</f>
        <v>1</v>
      </c>
      <c r="R110" s="73">
        <v>0</v>
      </c>
      <c r="S110" s="73">
        <v>1</v>
      </c>
    </row>
    <row r="111" spans="1:19" x14ac:dyDescent="0.3">
      <c r="A111" s="98"/>
      <c r="B111" s="100"/>
      <c r="C111" s="49">
        <v>54</v>
      </c>
      <c r="D111" s="50" t="s">
        <v>78</v>
      </c>
      <c r="E111" s="73">
        <f t="shared" si="139"/>
        <v>10</v>
      </c>
      <c r="F111" s="73">
        <f t="shared" si="140"/>
        <v>4</v>
      </c>
      <c r="G111" s="73">
        <f t="shared" si="140"/>
        <v>6</v>
      </c>
      <c r="H111" s="73">
        <f t="shared" si="141"/>
        <v>2</v>
      </c>
      <c r="I111" s="73">
        <v>1</v>
      </c>
      <c r="J111" s="73">
        <v>1</v>
      </c>
      <c r="K111" s="73">
        <f t="shared" si="142"/>
        <v>3</v>
      </c>
      <c r="L111" s="73">
        <v>1</v>
      </c>
      <c r="M111" s="73">
        <v>2</v>
      </c>
      <c r="N111" s="73">
        <f t="shared" si="143"/>
        <v>3</v>
      </c>
      <c r="O111" s="73">
        <v>1</v>
      </c>
      <c r="P111" s="73">
        <v>2</v>
      </c>
      <c r="Q111" s="73">
        <f t="shared" si="144"/>
        <v>2</v>
      </c>
      <c r="R111" s="73">
        <v>1</v>
      </c>
      <c r="S111" s="73">
        <v>1</v>
      </c>
    </row>
    <row r="112" spans="1:19" x14ac:dyDescent="0.3">
      <c r="A112" s="71">
        <v>28</v>
      </c>
      <c r="B112" s="80">
        <v>188</v>
      </c>
      <c r="C112" s="2"/>
      <c r="D112" s="17" t="s">
        <v>45</v>
      </c>
      <c r="E112" s="68">
        <f>+F112+G112</f>
        <v>5292</v>
      </c>
      <c r="F112" s="68">
        <f>+I112+L112+O112+R112</f>
        <v>1332</v>
      </c>
      <c r="G112" s="68">
        <f>+J112+M112+P112+S112</f>
        <v>3960</v>
      </c>
      <c r="H112" s="68">
        <f>+I112+J112</f>
        <v>1323</v>
      </c>
      <c r="I112" s="68">
        <f>SUM(I113:I118)</f>
        <v>333</v>
      </c>
      <c r="J112" s="68">
        <f>SUM(J113:J118)</f>
        <v>990</v>
      </c>
      <c r="K112" s="68">
        <f>+L112+M112</f>
        <v>1323</v>
      </c>
      <c r="L112" s="68">
        <f>SUM(L113:L118)</f>
        <v>333</v>
      </c>
      <c r="M112" s="68">
        <f>SUM(M113:M118)</f>
        <v>990</v>
      </c>
      <c r="N112" s="68">
        <f>+O112+P112</f>
        <v>1323</v>
      </c>
      <c r="O112" s="68">
        <f>SUM(O113:O118)</f>
        <v>333</v>
      </c>
      <c r="P112" s="68">
        <f>SUM(P113:P118)</f>
        <v>990</v>
      </c>
      <c r="Q112" s="68">
        <f>+R112+S112</f>
        <v>1323</v>
      </c>
      <c r="R112" s="68">
        <f>SUM(R113:R118)</f>
        <v>333</v>
      </c>
      <c r="S112" s="68">
        <f>SUM(S113:S118)</f>
        <v>990</v>
      </c>
    </row>
    <row r="113" spans="1:19" x14ac:dyDescent="0.3">
      <c r="A113" s="97"/>
      <c r="B113" s="99"/>
      <c r="C113" s="49">
        <v>29</v>
      </c>
      <c r="D113" s="50" t="s">
        <v>59</v>
      </c>
      <c r="E113" s="73">
        <f t="shared" ref="E113:E120" si="145">+F113+G113</f>
        <v>500</v>
      </c>
      <c r="F113" s="73">
        <f t="shared" ref="F113:G120" si="146">+I113+L113+O113+R113</f>
        <v>124</v>
      </c>
      <c r="G113" s="73">
        <f t="shared" si="146"/>
        <v>376</v>
      </c>
      <c r="H113" s="73">
        <f t="shared" ref="H113:H120" si="147">+I113+J113</f>
        <v>125</v>
      </c>
      <c r="I113" s="73">
        <v>31</v>
      </c>
      <c r="J113" s="73">
        <v>94</v>
      </c>
      <c r="K113" s="73">
        <f t="shared" ref="K113:K120" si="148">+L113+M113</f>
        <v>125</v>
      </c>
      <c r="L113" s="73">
        <v>31</v>
      </c>
      <c r="M113" s="73">
        <v>94</v>
      </c>
      <c r="N113" s="73">
        <f t="shared" ref="N113:N120" si="149">+O113+P113</f>
        <v>125</v>
      </c>
      <c r="O113" s="73">
        <v>31</v>
      </c>
      <c r="P113" s="73">
        <v>94</v>
      </c>
      <c r="Q113" s="73">
        <f t="shared" ref="Q113:Q120" si="150">+R113+S113</f>
        <v>125</v>
      </c>
      <c r="R113" s="73">
        <v>31</v>
      </c>
      <c r="S113" s="73">
        <v>94</v>
      </c>
    </row>
    <row r="114" spans="1:19" x14ac:dyDescent="0.3">
      <c r="A114" s="101"/>
      <c r="B114" s="102"/>
      <c r="C114" s="49">
        <v>53</v>
      </c>
      <c r="D114" s="50" t="s">
        <v>14</v>
      </c>
      <c r="E114" s="73">
        <f t="shared" si="145"/>
        <v>500</v>
      </c>
      <c r="F114" s="73">
        <f t="shared" si="146"/>
        <v>124</v>
      </c>
      <c r="G114" s="73">
        <f t="shared" si="146"/>
        <v>376</v>
      </c>
      <c r="H114" s="73">
        <f t="shared" si="147"/>
        <v>125</v>
      </c>
      <c r="I114" s="73">
        <v>31</v>
      </c>
      <c r="J114" s="73">
        <v>94</v>
      </c>
      <c r="K114" s="73">
        <f t="shared" si="148"/>
        <v>125</v>
      </c>
      <c r="L114" s="73">
        <v>31</v>
      </c>
      <c r="M114" s="73">
        <v>94</v>
      </c>
      <c r="N114" s="73">
        <f t="shared" si="149"/>
        <v>125</v>
      </c>
      <c r="O114" s="73">
        <v>31</v>
      </c>
      <c r="P114" s="73">
        <v>94</v>
      </c>
      <c r="Q114" s="73">
        <f t="shared" si="150"/>
        <v>125</v>
      </c>
      <c r="R114" s="73">
        <v>31</v>
      </c>
      <c r="S114" s="73">
        <v>94</v>
      </c>
    </row>
    <row r="115" spans="1:19" ht="37.5" x14ac:dyDescent="0.3">
      <c r="A115" s="101"/>
      <c r="B115" s="102"/>
      <c r="C115" s="52">
        <v>57</v>
      </c>
      <c r="D115" s="64" t="s">
        <v>60</v>
      </c>
      <c r="E115" s="73">
        <f t="shared" si="145"/>
        <v>500</v>
      </c>
      <c r="F115" s="73">
        <f t="shared" si="146"/>
        <v>124</v>
      </c>
      <c r="G115" s="73">
        <f t="shared" si="146"/>
        <v>376</v>
      </c>
      <c r="H115" s="73">
        <f t="shared" si="147"/>
        <v>125</v>
      </c>
      <c r="I115" s="73">
        <v>31</v>
      </c>
      <c r="J115" s="73">
        <v>94</v>
      </c>
      <c r="K115" s="73">
        <f t="shared" si="148"/>
        <v>125</v>
      </c>
      <c r="L115" s="73">
        <v>31</v>
      </c>
      <c r="M115" s="73">
        <v>94</v>
      </c>
      <c r="N115" s="73">
        <f t="shared" si="149"/>
        <v>125</v>
      </c>
      <c r="O115" s="73">
        <v>31</v>
      </c>
      <c r="P115" s="73">
        <v>94</v>
      </c>
      <c r="Q115" s="73">
        <f t="shared" si="150"/>
        <v>125</v>
      </c>
      <c r="R115" s="73">
        <v>31</v>
      </c>
      <c r="S115" s="73">
        <v>94</v>
      </c>
    </row>
    <row r="116" spans="1:19" x14ac:dyDescent="0.3">
      <c r="A116" s="101"/>
      <c r="B116" s="102"/>
      <c r="C116" s="47">
        <v>97</v>
      </c>
      <c r="D116" s="48" t="s">
        <v>62</v>
      </c>
      <c r="E116" s="73">
        <f t="shared" si="145"/>
        <v>3092</v>
      </c>
      <c r="F116" s="73">
        <f t="shared" si="146"/>
        <v>780</v>
      </c>
      <c r="G116" s="73">
        <f t="shared" si="146"/>
        <v>2312</v>
      </c>
      <c r="H116" s="73">
        <f t="shared" si="147"/>
        <v>773</v>
      </c>
      <c r="I116" s="73">
        <v>195</v>
      </c>
      <c r="J116" s="73">
        <v>578</v>
      </c>
      <c r="K116" s="73">
        <f t="shared" si="148"/>
        <v>773</v>
      </c>
      <c r="L116" s="73">
        <v>195</v>
      </c>
      <c r="M116" s="73">
        <v>578</v>
      </c>
      <c r="N116" s="73">
        <f t="shared" si="149"/>
        <v>773</v>
      </c>
      <c r="O116" s="73">
        <v>195</v>
      </c>
      <c r="P116" s="73">
        <v>578</v>
      </c>
      <c r="Q116" s="73">
        <f t="shared" si="150"/>
        <v>773</v>
      </c>
      <c r="R116" s="73">
        <v>195</v>
      </c>
      <c r="S116" s="73">
        <v>578</v>
      </c>
    </row>
    <row r="117" spans="1:19" x14ac:dyDescent="0.3">
      <c r="A117" s="101"/>
      <c r="B117" s="102"/>
      <c r="C117" s="49">
        <v>100</v>
      </c>
      <c r="D117" s="50" t="s">
        <v>65</v>
      </c>
      <c r="E117" s="73">
        <f t="shared" si="145"/>
        <v>300</v>
      </c>
      <c r="F117" s="73">
        <f t="shared" si="146"/>
        <v>80</v>
      </c>
      <c r="G117" s="73">
        <f t="shared" si="146"/>
        <v>220</v>
      </c>
      <c r="H117" s="73">
        <f t="shared" si="147"/>
        <v>75</v>
      </c>
      <c r="I117" s="73">
        <v>20</v>
      </c>
      <c r="J117" s="73">
        <v>55</v>
      </c>
      <c r="K117" s="73">
        <f t="shared" si="148"/>
        <v>75</v>
      </c>
      <c r="L117" s="73">
        <v>20</v>
      </c>
      <c r="M117" s="73">
        <v>55</v>
      </c>
      <c r="N117" s="73">
        <f t="shared" si="149"/>
        <v>75</v>
      </c>
      <c r="O117" s="73">
        <v>20</v>
      </c>
      <c r="P117" s="73">
        <v>55</v>
      </c>
      <c r="Q117" s="73">
        <f t="shared" si="150"/>
        <v>75</v>
      </c>
      <c r="R117" s="73">
        <v>20</v>
      </c>
      <c r="S117" s="73">
        <v>55</v>
      </c>
    </row>
    <row r="118" spans="1:19" x14ac:dyDescent="0.3">
      <c r="A118" s="98"/>
      <c r="B118" s="100"/>
      <c r="C118" s="49">
        <v>136</v>
      </c>
      <c r="D118" s="50" t="s">
        <v>64</v>
      </c>
      <c r="E118" s="73">
        <f t="shared" si="145"/>
        <v>400</v>
      </c>
      <c r="F118" s="73">
        <f t="shared" si="146"/>
        <v>100</v>
      </c>
      <c r="G118" s="73">
        <f t="shared" si="146"/>
        <v>300</v>
      </c>
      <c r="H118" s="73">
        <f t="shared" si="147"/>
        <v>100</v>
      </c>
      <c r="I118" s="73">
        <v>25</v>
      </c>
      <c r="J118" s="73">
        <v>75</v>
      </c>
      <c r="K118" s="73">
        <f t="shared" si="148"/>
        <v>100</v>
      </c>
      <c r="L118" s="73">
        <v>25</v>
      </c>
      <c r="M118" s="73">
        <v>75</v>
      </c>
      <c r="N118" s="73">
        <f t="shared" si="149"/>
        <v>100</v>
      </c>
      <c r="O118" s="73">
        <v>25</v>
      </c>
      <c r="P118" s="73">
        <v>75</v>
      </c>
      <c r="Q118" s="73">
        <f t="shared" si="150"/>
        <v>100</v>
      </c>
      <c r="R118" s="73">
        <v>25</v>
      </c>
      <c r="S118" s="73">
        <v>75</v>
      </c>
    </row>
    <row r="119" spans="1:19" x14ac:dyDescent="0.3">
      <c r="A119" s="71">
        <v>29</v>
      </c>
      <c r="B119" s="79">
        <v>190</v>
      </c>
      <c r="C119" s="2"/>
      <c r="D119" s="17" t="s">
        <v>46</v>
      </c>
      <c r="E119" s="68">
        <f t="shared" si="145"/>
        <v>72</v>
      </c>
      <c r="F119" s="68">
        <f t="shared" si="146"/>
        <v>21</v>
      </c>
      <c r="G119" s="68">
        <f t="shared" si="146"/>
        <v>51</v>
      </c>
      <c r="H119" s="68">
        <f t="shared" si="147"/>
        <v>10</v>
      </c>
      <c r="I119" s="68">
        <f>+I120</f>
        <v>3</v>
      </c>
      <c r="J119" s="68">
        <f>+J120</f>
        <v>7</v>
      </c>
      <c r="K119" s="68">
        <f t="shared" si="148"/>
        <v>25</v>
      </c>
      <c r="L119" s="68">
        <f>+L120</f>
        <v>7</v>
      </c>
      <c r="M119" s="68">
        <f>+M120</f>
        <v>18</v>
      </c>
      <c r="N119" s="68">
        <f t="shared" si="149"/>
        <v>25</v>
      </c>
      <c r="O119" s="68">
        <f>+O120</f>
        <v>7</v>
      </c>
      <c r="P119" s="68">
        <f>+P120</f>
        <v>18</v>
      </c>
      <c r="Q119" s="68">
        <f t="shared" si="150"/>
        <v>12</v>
      </c>
      <c r="R119" s="68">
        <f>+R120</f>
        <v>4</v>
      </c>
      <c r="S119" s="68">
        <f>+S120</f>
        <v>8</v>
      </c>
    </row>
    <row r="120" spans="1:19" x14ac:dyDescent="0.3">
      <c r="A120" s="76"/>
      <c r="B120" s="75"/>
      <c r="C120" s="49">
        <v>136</v>
      </c>
      <c r="D120" s="50" t="s">
        <v>64</v>
      </c>
      <c r="E120" s="73">
        <f t="shared" si="145"/>
        <v>72</v>
      </c>
      <c r="F120" s="73">
        <f t="shared" si="146"/>
        <v>21</v>
      </c>
      <c r="G120" s="73">
        <f t="shared" si="146"/>
        <v>51</v>
      </c>
      <c r="H120" s="73">
        <f t="shared" si="147"/>
        <v>10</v>
      </c>
      <c r="I120" s="73">
        <v>3</v>
      </c>
      <c r="J120" s="73">
        <v>7</v>
      </c>
      <c r="K120" s="73">
        <f t="shared" si="148"/>
        <v>25</v>
      </c>
      <c r="L120" s="73">
        <v>7</v>
      </c>
      <c r="M120" s="73">
        <v>18</v>
      </c>
      <c r="N120" s="73">
        <f t="shared" si="149"/>
        <v>25</v>
      </c>
      <c r="O120" s="73">
        <v>7</v>
      </c>
      <c r="P120" s="73">
        <v>18</v>
      </c>
      <c r="Q120" s="73">
        <f t="shared" si="150"/>
        <v>12</v>
      </c>
      <c r="R120" s="73">
        <v>4</v>
      </c>
      <c r="S120" s="73">
        <v>8</v>
      </c>
    </row>
    <row r="121" spans="1:19" x14ac:dyDescent="0.3">
      <c r="A121" s="71">
        <v>30</v>
      </c>
      <c r="B121" s="79">
        <v>197</v>
      </c>
      <c r="C121" s="2"/>
      <c r="D121" s="17" t="s">
        <v>47</v>
      </c>
      <c r="E121" s="68">
        <f>+F121+G121</f>
        <v>696</v>
      </c>
      <c r="F121" s="68">
        <f>+I121+L121+O121+R121</f>
        <v>240</v>
      </c>
      <c r="G121" s="68">
        <f>+J121+M121+P121+S121</f>
        <v>456</v>
      </c>
      <c r="H121" s="68">
        <f>+I121+J121</f>
        <v>174</v>
      </c>
      <c r="I121" s="68">
        <f>SUM(I122:I124)</f>
        <v>60</v>
      </c>
      <c r="J121" s="68">
        <f>SUM(J122:J124)</f>
        <v>114</v>
      </c>
      <c r="K121" s="68">
        <f>+L121+M121</f>
        <v>174</v>
      </c>
      <c r="L121" s="68">
        <f>SUM(L122:L124)</f>
        <v>60</v>
      </c>
      <c r="M121" s="68">
        <f>SUM(M122:M124)</f>
        <v>114</v>
      </c>
      <c r="N121" s="68">
        <f>+O121+P121</f>
        <v>174</v>
      </c>
      <c r="O121" s="68">
        <f>SUM(O122:O124)</f>
        <v>60</v>
      </c>
      <c r="P121" s="68">
        <f>SUM(P122:P124)</f>
        <v>114</v>
      </c>
      <c r="Q121" s="68">
        <f>+R121+S121</f>
        <v>174</v>
      </c>
      <c r="R121" s="68">
        <f>SUM(R122:R124)</f>
        <v>60</v>
      </c>
      <c r="S121" s="68">
        <f>SUM(S122:S124)</f>
        <v>114</v>
      </c>
    </row>
    <row r="122" spans="1:19" x14ac:dyDescent="0.3">
      <c r="A122" s="97"/>
      <c r="B122" s="99"/>
      <c r="C122" s="49">
        <v>29</v>
      </c>
      <c r="D122" s="50" t="s">
        <v>59</v>
      </c>
      <c r="E122" s="73">
        <f>+F122+G122</f>
        <v>232</v>
      </c>
      <c r="F122" s="73">
        <f t="shared" ref="F122:G124" si="151">+I122+L122+O122+R122</f>
        <v>80</v>
      </c>
      <c r="G122" s="73">
        <f t="shared" si="151"/>
        <v>152</v>
      </c>
      <c r="H122" s="73">
        <f t="shared" ref="H122:H124" si="152">+I122+J122</f>
        <v>58</v>
      </c>
      <c r="I122" s="73">
        <v>20</v>
      </c>
      <c r="J122" s="73">
        <v>38</v>
      </c>
      <c r="K122" s="73">
        <f t="shared" ref="K122:K124" si="153">+L122+M122</f>
        <v>58</v>
      </c>
      <c r="L122" s="73">
        <v>20</v>
      </c>
      <c r="M122" s="73">
        <v>38</v>
      </c>
      <c r="N122" s="73">
        <f t="shared" ref="N122:N124" si="154">+O122+P122</f>
        <v>58</v>
      </c>
      <c r="O122" s="73">
        <v>20</v>
      </c>
      <c r="P122" s="73">
        <v>38</v>
      </c>
      <c r="Q122" s="73">
        <f t="shared" ref="Q122:Q124" si="155">+R122+S122</f>
        <v>58</v>
      </c>
      <c r="R122" s="73">
        <v>20</v>
      </c>
      <c r="S122" s="73">
        <v>38</v>
      </c>
    </row>
    <row r="123" spans="1:19" x14ac:dyDescent="0.3">
      <c r="A123" s="101"/>
      <c r="B123" s="102"/>
      <c r="C123" s="49">
        <v>53</v>
      </c>
      <c r="D123" s="50" t="s">
        <v>14</v>
      </c>
      <c r="E123" s="73">
        <f t="shared" ref="E123:E124" si="156">+F123+G123</f>
        <v>232</v>
      </c>
      <c r="F123" s="73">
        <f t="shared" si="151"/>
        <v>80</v>
      </c>
      <c r="G123" s="73">
        <f t="shared" si="151"/>
        <v>152</v>
      </c>
      <c r="H123" s="73">
        <f t="shared" si="152"/>
        <v>58</v>
      </c>
      <c r="I123" s="73">
        <v>20</v>
      </c>
      <c r="J123" s="73">
        <v>38</v>
      </c>
      <c r="K123" s="73">
        <f t="shared" si="153"/>
        <v>58</v>
      </c>
      <c r="L123" s="73">
        <v>20</v>
      </c>
      <c r="M123" s="73">
        <v>38</v>
      </c>
      <c r="N123" s="73">
        <f t="shared" si="154"/>
        <v>58</v>
      </c>
      <c r="O123" s="73">
        <v>20</v>
      </c>
      <c r="P123" s="73">
        <v>38</v>
      </c>
      <c r="Q123" s="73">
        <f t="shared" si="155"/>
        <v>58</v>
      </c>
      <c r="R123" s="73">
        <v>20</v>
      </c>
      <c r="S123" s="73">
        <v>38</v>
      </c>
    </row>
    <row r="124" spans="1:19" x14ac:dyDescent="0.3">
      <c r="A124" s="98"/>
      <c r="B124" s="100"/>
      <c r="C124" s="47">
        <v>97</v>
      </c>
      <c r="D124" s="48" t="s">
        <v>62</v>
      </c>
      <c r="E124" s="73">
        <f t="shared" si="156"/>
        <v>232</v>
      </c>
      <c r="F124" s="73">
        <f t="shared" si="151"/>
        <v>80</v>
      </c>
      <c r="G124" s="73">
        <f t="shared" si="151"/>
        <v>152</v>
      </c>
      <c r="H124" s="73">
        <f t="shared" si="152"/>
        <v>58</v>
      </c>
      <c r="I124" s="73">
        <v>20</v>
      </c>
      <c r="J124" s="73">
        <v>38</v>
      </c>
      <c r="K124" s="73">
        <f t="shared" si="153"/>
        <v>58</v>
      </c>
      <c r="L124" s="73">
        <v>20</v>
      </c>
      <c r="M124" s="73">
        <v>38</v>
      </c>
      <c r="N124" s="73">
        <f t="shared" si="154"/>
        <v>58</v>
      </c>
      <c r="O124" s="73">
        <v>20</v>
      </c>
      <c r="P124" s="73">
        <v>38</v>
      </c>
      <c r="Q124" s="73">
        <f t="shared" si="155"/>
        <v>58</v>
      </c>
      <c r="R124" s="73">
        <v>20</v>
      </c>
      <c r="S124" s="73">
        <v>38</v>
      </c>
    </row>
    <row r="125" spans="1:19" x14ac:dyDescent="0.25">
      <c r="A125" s="71">
        <v>31</v>
      </c>
      <c r="B125" s="90">
        <v>198</v>
      </c>
      <c r="C125" s="57"/>
      <c r="D125" s="17" t="s">
        <v>48</v>
      </c>
      <c r="E125" s="63">
        <f>+F125+G125</f>
        <v>1497</v>
      </c>
      <c r="F125" s="63">
        <f>+I125+L125+O125+R125</f>
        <v>553</v>
      </c>
      <c r="G125" s="63">
        <f>+J125+M125+P125+S125</f>
        <v>944</v>
      </c>
      <c r="H125" s="63">
        <f>+I125+J125</f>
        <v>290</v>
      </c>
      <c r="I125" s="63">
        <f>SUM(I126:I126)</f>
        <v>106</v>
      </c>
      <c r="J125" s="63">
        <f>SUM(J126:J126)</f>
        <v>184</v>
      </c>
      <c r="K125" s="63">
        <f>+L125+M125</f>
        <v>430</v>
      </c>
      <c r="L125" s="63">
        <f>SUM(L126:L126)</f>
        <v>160</v>
      </c>
      <c r="M125" s="63">
        <f>SUM(M126:M126)</f>
        <v>270</v>
      </c>
      <c r="N125" s="63">
        <f>+O125+P125</f>
        <v>390</v>
      </c>
      <c r="O125" s="63">
        <f>SUM(O126:O126)</f>
        <v>144</v>
      </c>
      <c r="P125" s="63">
        <f>SUM(P126:P126)</f>
        <v>246</v>
      </c>
      <c r="Q125" s="63">
        <v>387</v>
      </c>
      <c r="R125" s="63">
        <v>143</v>
      </c>
      <c r="S125" s="63">
        <v>244</v>
      </c>
    </row>
    <row r="126" spans="1:19" x14ac:dyDescent="0.25">
      <c r="A126" s="76"/>
      <c r="B126" s="55"/>
      <c r="C126" s="55">
        <v>158</v>
      </c>
      <c r="D126" s="56" t="s">
        <v>67</v>
      </c>
      <c r="E126" s="87">
        <f t="shared" ref="E126" si="157">+F126+G126</f>
        <v>1497</v>
      </c>
      <c r="F126" s="87">
        <f t="shared" ref="F126:G126" si="158">+I126+L126+O126+R126</f>
        <v>553</v>
      </c>
      <c r="G126" s="87">
        <f t="shared" si="158"/>
        <v>944</v>
      </c>
      <c r="H126" s="87">
        <f t="shared" ref="H126" si="159">+I126+J126</f>
        <v>290</v>
      </c>
      <c r="I126" s="87">
        <v>106</v>
      </c>
      <c r="J126" s="87">
        <v>184</v>
      </c>
      <c r="K126" s="87">
        <f t="shared" ref="K126" si="160">+L126+M126</f>
        <v>430</v>
      </c>
      <c r="L126" s="87">
        <v>160</v>
      </c>
      <c r="M126" s="87">
        <v>270</v>
      </c>
      <c r="N126" s="87">
        <f>+O126+P126</f>
        <v>390</v>
      </c>
      <c r="O126" s="87">
        <v>144</v>
      </c>
      <c r="P126" s="87">
        <v>246</v>
      </c>
      <c r="Q126" s="87">
        <f t="shared" ref="Q126" si="161">+R126+S126</f>
        <v>387</v>
      </c>
      <c r="R126" s="87">
        <v>143</v>
      </c>
      <c r="S126" s="87">
        <f>387-143</f>
        <v>244</v>
      </c>
    </row>
    <row r="127" spans="1:19" x14ac:dyDescent="0.25">
      <c r="A127" s="71">
        <v>32</v>
      </c>
      <c r="B127" s="91">
        <v>208</v>
      </c>
      <c r="C127" s="65"/>
      <c r="D127" s="17" t="s">
        <v>49</v>
      </c>
      <c r="E127" s="63">
        <f>F127+G127</f>
        <v>3</v>
      </c>
      <c r="F127" s="63">
        <f>I127+L127+O127+R127</f>
        <v>1</v>
      </c>
      <c r="G127" s="63">
        <f>J127+M127+P127+S127</f>
        <v>2</v>
      </c>
      <c r="H127" s="63">
        <f>+I127+J127</f>
        <v>0</v>
      </c>
      <c r="I127" s="66">
        <f>+I128</f>
        <v>0</v>
      </c>
      <c r="J127" s="66">
        <f>+J128</f>
        <v>0</v>
      </c>
      <c r="K127" s="63">
        <f>+L127+M127</f>
        <v>2</v>
      </c>
      <c r="L127" s="66">
        <f>+L128</f>
        <v>1</v>
      </c>
      <c r="M127" s="66">
        <f>+M128</f>
        <v>1</v>
      </c>
      <c r="N127" s="63">
        <f>+O127+P127</f>
        <v>1</v>
      </c>
      <c r="O127" s="66">
        <f>+O128</f>
        <v>0</v>
      </c>
      <c r="P127" s="66">
        <f>+P128</f>
        <v>1</v>
      </c>
      <c r="Q127" s="63">
        <f>+R127+S127</f>
        <v>0</v>
      </c>
      <c r="R127" s="66">
        <f>+R128</f>
        <v>0</v>
      </c>
      <c r="S127" s="66">
        <f>+S128</f>
        <v>0</v>
      </c>
    </row>
    <row r="128" spans="1:19" ht="112.5" x14ac:dyDescent="0.3">
      <c r="A128" s="76"/>
      <c r="B128" s="54"/>
      <c r="C128" s="54">
        <v>137</v>
      </c>
      <c r="D128" s="64" t="s">
        <v>68</v>
      </c>
      <c r="E128" s="33">
        <f>F128+G128</f>
        <v>3</v>
      </c>
      <c r="F128" s="33">
        <f>I128+L128+O128+R128</f>
        <v>1</v>
      </c>
      <c r="G128" s="33">
        <f>J128+M128+P128+S128</f>
        <v>2</v>
      </c>
      <c r="H128" s="33">
        <v>0</v>
      </c>
      <c r="I128" s="33">
        <v>0</v>
      </c>
      <c r="J128" s="33">
        <v>0</v>
      </c>
      <c r="K128" s="33">
        <v>2</v>
      </c>
      <c r="L128" s="33">
        <v>1</v>
      </c>
      <c r="M128" s="33">
        <v>1</v>
      </c>
      <c r="N128" s="33">
        <v>1</v>
      </c>
      <c r="O128" s="33">
        <v>0</v>
      </c>
      <c r="P128" s="33">
        <v>1</v>
      </c>
      <c r="Q128" s="33">
        <v>0</v>
      </c>
      <c r="R128" s="33">
        <v>0</v>
      </c>
      <c r="S128" s="33">
        <v>0</v>
      </c>
    </row>
    <row r="129" spans="1:19" x14ac:dyDescent="0.3">
      <c r="A129" s="71">
        <v>33</v>
      </c>
      <c r="B129" s="80">
        <v>222</v>
      </c>
      <c r="C129" s="2"/>
      <c r="D129" s="17" t="s">
        <v>50</v>
      </c>
      <c r="E129" s="63">
        <f>+F129+G129</f>
        <v>61</v>
      </c>
      <c r="F129" s="63">
        <f t="shared" ref="F129:G131" si="162">+I129+L129+O129+R129</f>
        <v>27</v>
      </c>
      <c r="G129" s="63">
        <f t="shared" si="162"/>
        <v>34</v>
      </c>
      <c r="H129" s="63">
        <f>+I129+J129</f>
        <v>15</v>
      </c>
      <c r="I129" s="63">
        <f>+I130</f>
        <v>6</v>
      </c>
      <c r="J129" s="63">
        <f>+J130</f>
        <v>9</v>
      </c>
      <c r="K129" s="63">
        <f>+L129+M129</f>
        <v>15</v>
      </c>
      <c r="L129" s="63">
        <f>+L130</f>
        <v>7</v>
      </c>
      <c r="M129" s="63">
        <f>+M130</f>
        <v>8</v>
      </c>
      <c r="N129" s="63">
        <f>+O129+P129</f>
        <v>15</v>
      </c>
      <c r="O129" s="63">
        <f>+O130</f>
        <v>6</v>
      </c>
      <c r="P129" s="63">
        <f>+P130</f>
        <v>9</v>
      </c>
      <c r="Q129" s="63">
        <f>+R129+S129</f>
        <v>16</v>
      </c>
      <c r="R129" s="63">
        <f>+R130</f>
        <v>8</v>
      </c>
      <c r="S129" s="63">
        <f>+S130</f>
        <v>8</v>
      </c>
    </row>
    <row r="130" spans="1:19" ht="112.5" x14ac:dyDescent="0.3">
      <c r="A130" s="76"/>
      <c r="B130" s="60"/>
      <c r="C130" s="54">
        <v>137</v>
      </c>
      <c r="D130" s="64" t="s">
        <v>68</v>
      </c>
      <c r="E130" s="95">
        <f>+F130+G130</f>
        <v>61</v>
      </c>
      <c r="F130" s="95">
        <f t="shared" si="162"/>
        <v>27</v>
      </c>
      <c r="G130" s="95">
        <f t="shared" si="162"/>
        <v>34</v>
      </c>
      <c r="H130" s="33">
        <v>15</v>
      </c>
      <c r="I130" s="33">
        <v>6</v>
      </c>
      <c r="J130" s="33">
        <v>9</v>
      </c>
      <c r="K130" s="33">
        <v>15</v>
      </c>
      <c r="L130" s="33">
        <v>7</v>
      </c>
      <c r="M130" s="33">
        <v>8</v>
      </c>
      <c r="N130" s="33">
        <v>15</v>
      </c>
      <c r="O130" s="33">
        <v>6</v>
      </c>
      <c r="P130" s="33">
        <v>9</v>
      </c>
      <c r="Q130" s="33">
        <v>16</v>
      </c>
      <c r="R130" s="33">
        <v>8</v>
      </c>
      <c r="S130" s="33">
        <v>8</v>
      </c>
    </row>
    <row r="131" spans="1:19" x14ac:dyDescent="0.3">
      <c r="A131" s="71">
        <v>34</v>
      </c>
      <c r="B131" s="80">
        <v>225</v>
      </c>
      <c r="C131" s="2"/>
      <c r="D131" s="17" t="s">
        <v>51</v>
      </c>
      <c r="E131" s="68">
        <f>+F131+G131</f>
        <v>1200</v>
      </c>
      <c r="F131" s="68">
        <f t="shared" si="162"/>
        <v>367</v>
      </c>
      <c r="G131" s="68">
        <f t="shared" si="162"/>
        <v>833</v>
      </c>
      <c r="H131" s="68">
        <f>+I131+J131</f>
        <v>159</v>
      </c>
      <c r="I131" s="68">
        <f>SUM(I132:I135)</f>
        <v>33</v>
      </c>
      <c r="J131" s="68">
        <f>SUM(J132:J135)</f>
        <v>126</v>
      </c>
      <c r="K131" s="68">
        <f>+L131+M131</f>
        <v>185</v>
      </c>
      <c r="L131" s="68">
        <f>SUM(L132:L135)</f>
        <v>55</v>
      </c>
      <c r="M131" s="68">
        <f>SUM(M132:M135)</f>
        <v>130</v>
      </c>
      <c r="N131" s="68">
        <f>+O131+P131</f>
        <v>373</v>
      </c>
      <c r="O131" s="68">
        <f>SUM(O132:O135)</f>
        <v>108</v>
      </c>
      <c r="P131" s="68">
        <f>SUM(P132:P135)</f>
        <v>265</v>
      </c>
      <c r="Q131" s="68">
        <f>+R131+S131</f>
        <v>483</v>
      </c>
      <c r="R131" s="68">
        <f>SUM(R132:R135)</f>
        <v>171</v>
      </c>
      <c r="S131" s="68">
        <f>SUM(S132:S135)</f>
        <v>312</v>
      </c>
    </row>
    <row r="132" spans="1:19" x14ac:dyDescent="0.3">
      <c r="A132" s="97"/>
      <c r="B132" s="99"/>
      <c r="C132" s="49">
        <v>53</v>
      </c>
      <c r="D132" s="50" t="s">
        <v>14</v>
      </c>
      <c r="E132" s="73">
        <f t="shared" ref="E132:E135" si="163">+F132+G132</f>
        <v>10</v>
      </c>
      <c r="F132" s="73">
        <f t="shared" ref="F132:G135" si="164">+I132+L132+O132+R132</f>
        <v>3</v>
      </c>
      <c r="G132" s="73">
        <f t="shared" si="164"/>
        <v>7</v>
      </c>
      <c r="H132" s="73">
        <f t="shared" ref="H132:H135" si="165">+I132+J132</f>
        <v>0</v>
      </c>
      <c r="I132" s="73">
        <v>0</v>
      </c>
      <c r="J132" s="73">
        <v>0</v>
      </c>
      <c r="K132" s="73">
        <f t="shared" ref="K132:K135" si="166">+L132+M132</f>
        <v>3</v>
      </c>
      <c r="L132" s="73">
        <v>1</v>
      </c>
      <c r="M132" s="73">
        <v>2</v>
      </c>
      <c r="N132" s="73">
        <f t="shared" ref="N132:N135" si="167">+O132+P132</f>
        <v>3</v>
      </c>
      <c r="O132" s="73">
        <v>1</v>
      </c>
      <c r="P132" s="73">
        <v>2</v>
      </c>
      <c r="Q132" s="73">
        <f t="shared" ref="Q132:Q135" si="168">+R132+S132</f>
        <v>4</v>
      </c>
      <c r="R132" s="73">
        <v>1</v>
      </c>
      <c r="S132" s="73">
        <v>3</v>
      </c>
    </row>
    <row r="133" spans="1:19" x14ac:dyDescent="0.3">
      <c r="A133" s="101"/>
      <c r="B133" s="102"/>
      <c r="C133" s="47">
        <v>68</v>
      </c>
      <c r="D133" s="51" t="s">
        <v>61</v>
      </c>
      <c r="E133" s="73">
        <f t="shared" si="163"/>
        <v>50</v>
      </c>
      <c r="F133" s="73">
        <f t="shared" si="164"/>
        <v>15</v>
      </c>
      <c r="G133" s="73">
        <f t="shared" si="164"/>
        <v>35</v>
      </c>
      <c r="H133" s="73">
        <f t="shared" si="165"/>
        <v>4</v>
      </c>
      <c r="I133" s="73">
        <v>1</v>
      </c>
      <c r="J133" s="73">
        <v>3</v>
      </c>
      <c r="K133" s="73">
        <f t="shared" si="166"/>
        <v>4</v>
      </c>
      <c r="L133" s="73">
        <v>1</v>
      </c>
      <c r="M133" s="73">
        <v>3</v>
      </c>
      <c r="N133" s="73">
        <f t="shared" si="167"/>
        <v>10</v>
      </c>
      <c r="O133" s="73">
        <v>3</v>
      </c>
      <c r="P133" s="73">
        <v>7</v>
      </c>
      <c r="Q133" s="73">
        <f t="shared" si="168"/>
        <v>32</v>
      </c>
      <c r="R133" s="73">
        <v>10</v>
      </c>
      <c r="S133" s="73">
        <v>22</v>
      </c>
    </row>
    <row r="134" spans="1:19" x14ac:dyDescent="0.3">
      <c r="A134" s="101"/>
      <c r="B134" s="102"/>
      <c r="C134" s="47">
        <v>97</v>
      </c>
      <c r="D134" s="48" t="s">
        <v>62</v>
      </c>
      <c r="E134" s="73">
        <f t="shared" si="163"/>
        <v>1090</v>
      </c>
      <c r="F134" s="73">
        <f t="shared" si="164"/>
        <v>330</v>
      </c>
      <c r="G134" s="73">
        <f t="shared" si="164"/>
        <v>760</v>
      </c>
      <c r="H134" s="73">
        <f t="shared" si="165"/>
        <v>150</v>
      </c>
      <c r="I134" s="73">
        <v>30</v>
      </c>
      <c r="J134" s="73">
        <v>120</v>
      </c>
      <c r="K134" s="73">
        <f t="shared" si="166"/>
        <v>170</v>
      </c>
      <c r="L134" s="73">
        <v>50</v>
      </c>
      <c r="M134" s="73">
        <v>120</v>
      </c>
      <c r="N134" s="73">
        <f t="shared" si="167"/>
        <v>350</v>
      </c>
      <c r="O134" s="73">
        <v>100</v>
      </c>
      <c r="P134" s="73">
        <v>250</v>
      </c>
      <c r="Q134" s="73">
        <f t="shared" si="168"/>
        <v>420</v>
      </c>
      <c r="R134" s="73">
        <v>150</v>
      </c>
      <c r="S134" s="73">
        <v>270</v>
      </c>
    </row>
    <row r="135" spans="1:19" x14ac:dyDescent="0.3">
      <c r="A135" s="98"/>
      <c r="B135" s="100"/>
      <c r="C135" s="49">
        <v>112</v>
      </c>
      <c r="D135" s="50" t="s">
        <v>63</v>
      </c>
      <c r="E135" s="73">
        <f t="shared" si="163"/>
        <v>50</v>
      </c>
      <c r="F135" s="73">
        <f t="shared" si="164"/>
        <v>19</v>
      </c>
      <c r="G135" s="73">
        <f t="shared" si="164"/>
        <v>31</v>
      </c>
      <c r="H135" s="73">
        <f t="shared" si="165"/>
        <v>5</v>
      </c>
      <c r="I135" s="73">
        <v>2</v>
      </c>
      <c r="J135" s="73">
        <v>3</v>
      </c>
      <c r="K135" s="73">
        <f t="shared" si="166"/>
        <v>8</v>
      </c>
      <c r="L135" s="73">
        <v>3</v>
      </c>
      <c r="M135" s="73">
        <v>5</v>
      </c>
      <c r="N135" s="73">
        <f t="shared" si="167"/>
        <v>10</v>
      </c>
      <c r="O135" s="73">
        <v>4</v>
      </c>
      <c r="P135" s="73">
        <v>6</v>
      </c>
      <c r="Q135" s="73">
        <f t="shared" si="168"/>
        <v>27</v>
      </c>
      <c r="R135" s="73">
        <v>10</v>
      </c>
      <c r="S135" s="73">
        <v>17</v>
      </c>
    </row>
    <row r="136" spans="1:19" ht="37.5" x14ac:dyDescent="0.3">
      <c r="A136" s="71">
        <v>35</v>
      </c>
      <c r="B136" s="92">
        <v>226</v>
      </c>
      <c r="C136" s="2"/>
      <c r="D136" s="17" t="s">
        <v>52</v>
      </c>
      <c r="E136" s="18">
        <f>+F136+G136</f>
        <v>2071</v>
      </c>
      <c r="F136" s="18">
        <f>+I136+L136+O136+R136</f>
        <v>906</v>
      </c>
      <c r="G136" s="18">
        <f>+J136+M136+P136+S136</f>
        <v>1165</v>
      </c>
      <c r="H136" s="18">
        <f>+I136+J136</f>
        <v>895</v>
      </c>
      <c r="I136" s="18">
        <f>SUM(I137:I141)</f>
        <v>400</v>
      </c>
      <c r="J136" s="18">
        <f>SUM(J137:J141)</f>
        <v>495</v>
      </c>
      <c r="K136" s="18">
        <f>+L136+M136</f>
        <v>822</v>
      </c>
      <c r="L136" s="18">
        <f>SUM(L137:L141)</f>
        <v>367</v>
      </c>
      <c r="M136" s="18">
        <f>SUM(M137:M141)</f>
        <v>455</v>
      </c>
      <c r="N136" s="18">
        <f>+O136+P136</f>
        <v>133</v>
      </c>
      <c r="O136" s="18">
        <f>SUM(O137:O141)</f>
        <v>53</v>
      </c>
      <c r="P136" s="18">
        <f>SUM(P137:P141)</f>
        <v>80</v>
      </c>
      <c r="Q136" s="18">
        <f>+R136+S136</f>
        <v>221</v>
      </c>
      <c r="R136" s="18">
        <f>SUM(R137:R141)</f>
        <v>86</v>
      </c>
      <c r="S136" s="18">
        <f>SUM(S137:S141)</f>
        <v>135</v>
      </c>
    </row>
    <row r="137" spans="1:19" x14ac:dyDescent="0.3">
      <c r="A137" s="97"/>
      <c r="B137" s="99"/>
      <c r="C137" s="49">
        <v>29</v>
      </c>
      <c r="D137" s="50" t="s">
        <v>59</v>
      </c>
      <c r="E137" s="74">
        <f>+F137+G137</f>
        <v>120</v>
      </c>
      <c r="F137" s="74">
        <f t="shared" ref="F137:G138" si="169">+I137+L137+O137+R137</f>
        <v>48</v>
      </c>
      <c r="G137" s="74">
        <f t="shared" si="169"/>
        <v>72</v>
      </c>
      <c r="H137" s="21">
        <f t="shared" ref="H137:H141" si="170">+I137+J137</f>
        <v>40</v>
      </c>
      <c r="I137" s="21">
        <v>14</v>
      </c>
      <c r="J137" s="21">
        <v>26</v>
      </c>
      <c r="K137" s="21">
        <f t="shared" ref="K137:K141" si="171">+L137+M137</f>
        <v>40</v>
      </c>
      <c r="L137" s="21">
        <v>16</v>
      </c>
      <c r="M137" s="21">
        <v>24</v>
      </c>
      <c r="N137" s="74">
        <f t="shared" ref="N137:N141" si="172">+O137+P137</f>
        <v>14</v>
      </c>
      <c r="O137" s="74">
        <v>6</v>
      </c>
      <c r="P137" s="74">
        <v>8</v>
      </c>
      <c r="Q137" s="74">
        <f t="shared" ref="Q137:Q141" si="173">+R137+S137</f>
        <v>26</v>
      </c>
      <c r="R137" s="74">
        <v>12</v>
      </c>
      <c r="S137" s="74">
        <v>14</v>
      </c>
    </row>
    <row r="138" spans="1:19" x14ac:dyDescent="0.3">
      <c r="A138" s="101"/>
      <c r="B138" s="102"/>
      <c r="C138" s="49">
        <v>53</v>
      </c>
      <c r="D138" s="50" t="s">
        <v>14</v>
      </c>
      <c r="E138" s="74">
        <f t="shared" ref="E138:E140" si="174">+F138+G138</f>
        <v>120</v>
      </c>
      <c r="F138" s="74">
        <f t="shared" si="169"/>
        <v>48</v>
      </c>
      <c r="G138" s="74">
        <f t="shared" si="169"/>
        <v>72</v>
      </c>
      <c r="H138" s="21">
        <f t="shared" si="170"/>
        <v>40</v>
      </c>
      <c r="I138" s="21">
        <v>14</v>
      </c>
      <c r="J138" s="21">
        <v>26</v>
      </c>
      <c r="K138" s="21">
        <f t="shared" si="171"/>
        <v>40</v>
      </c>
      <c r="L138" s="21">
        <v>16</v>
      </c>
      <c r="M138" s="21">
        <v>24</v>
      </c>
      <c r="N138" s="74">
        <f t="shared" si="172"/>
        <v>14</v>
      </c>
      <c r="O138" s="74">
        <v>6</v>
      </c>
      <c r="P138" s="74">
        <v>8</v>
      </c>
      <c r="Q138" s="74">
        <f t="shared" si="173"/>
        <v>26</v>
      </c>
      <c r="R138" s="74">
        <v>12</v>
      </c>
      <c r="S138" s="74">
        <v>14</v>
      </c>
    </row>
    <row r="139" spans="1:19" x14ac:dyDescent="0.3">
      <c r="A139" s="101"/>
      <c r="B139" s="102"/>
      <c r="C139" s="47">
        <v>97</v>
      </c>
      <c r="D139" s="48" t="s">
        <v>62</v>
      </c>
      <c r="E139" s="74">
        <f t="shared" si="174"/>
        <v>1471</v>
      </c>
      <c r="F139" s="74">
        <f t="shared" ref="F139:G141" si="175">+I139+L139+O139+R139</f>
        <v>645</v>
      </c>
      <c r="G139" s="74">
        <f t="shared" si="175"/>
        <v>826</v>
      </c>
      <c r="H139" s="21">
        <f t="shared" si="170"/>
        <v>610</v>
      </c>
      <c r="I139" s="21">
        <v>275</v>
      </c>
      <c r="J139" s="21">
        <v>335</v>
      </c>
      <c r="K139" s="21">
        <f t="shared" si="171"/>
        <v>640</v>
      </c>
      <c r="L139" s="21">
        <v>290</v>
      </c>
      <c r="M139" s="21">
        <v>350</v>
      </c>
      <c r="N139" s="74">
        <f t="shared" si="172"/>
        <v>91</v>
      </c>
      <c r="O139" s="74">
        <v>35</v>
      </c>
      <c r="P139" s="74">
        <v>56</v>
      </c>
      <c r="Q139" s="74">
        <f t="shared" si="173"/>
        <v>130</v>
      </c>
      <c r="R139" s="74">
        <v>45</v>
      </c>
      <c r="S139" s="74">
        <v>85</v>
      </c>
    </row>
    <row r="140" spans="1:19" x14ac:dyDescent="0.3">
      <c r="A140" s="101"/>
      <c r="B140" s="102"/>
      <c r="C140" s="49">
        <v>122</v>
      </c>
      <c r="D140" s="50" t="s">
        <v>80</v>
      </c>
      <c r="E140" s="74">
        <f t="shared" si="174"/>
        <v>300</v>
      </c>
      <c r="F140" s="74">
        <f t="shared" si="175"/>
        <v>138</v>
      </c>
      <c r="G140" s="74">
        <f t="shared" si="175"/>
        <v>162</v>
      </c>
      <c r="H140" s="21">
        <f t="shared" si="170"/>
        <v>185</v>
      </c>
      <c r="I140" s="21">
        <v>87</v>
      </c>
      <c r="J140" s="21">
        <v>98</v>
      </c>
      <c r="K140" s="21">
        <f t="shared" si="171"/>
        <v>90</v>
      </c>
      <c r="L140" s="21">
        <v>40</v>
      </c>
      <c r="M140" s="21">
        <v>50</v>
      </c>
      <c r="N140" s="74">
        <f t="shared" si="172"/>
        <v>2</v>
      </c>
      <c r="O140" s="74">
        <v>1</v>
      </c>
      <c r="P140" s="74">
        <v>1</v>
      </c>
      <c r="Q140" s="74">
        <f t="shared" si="173"/>
        <v>23</v>
      </c>
      <c r="R140" s="74">
        <v>10</v>
      </c>
      <c r="S140" s="74">
        <v>13</v>
      </c>
    </row>
    <row r="141" spans="1:19" x14ac:dyDescent="0.3">
      <c r="A141" s="98"/>
      <c r="B141" s="100"/>
      <c r="C141" s="49">
        <v>136</v>
      </c>
      <c r="D141" s="50" t="s">
        <v>64</v>
      </c>
      <c r="E141" s="74">
        <f>+F141+G141</f>
        <v>60</v>
      </c>
      <c r="F141" s="74">
        <f t="shared" si="175"/>
        <v>27</v>
      </c>
      <c r="G141" s="74">
        <f t="shared" si="175"/>
        <v>33</v>
      </c>
      <c r="H141" s="21">
        <f t="shared" si="170"/>
        <v>20</v>
      </c>
      <c r="I141" s="21">
        <v>10</v>
      </c>
      <c r="J141" s="21">
        <v>10</v>
      </c>
      <c r="K141" s="21">
        <f t="shared" si="171"/>
        <v>12</v>
      </c>
      <c r="L141" s="21">
        <v>5</v>
      </c>
      <c r="M141" s="21">
        <v>7</v>
      </c>
      <c r="N141" s="74">
        <f t="shared" si="172"/>
        <v>12</v>
      </c>
      <c r="O141" s="74">
        <v>5</v>
      </c>
      <c r="P141" s="74">
        <v>7</v>
      </c>
      <c r="Q141" s="74">
        <f t="shared" si="173"/>
        <v>16</v>
      </c>
      <c r="R141" s="74">
        <v>7</v>
      </c>
      <c r="S141" s="74">
        <v>9</v>
      </c>
    </row>
    <row r="142" spans="1:19" x14ac:dyDescent="0.3">
      <c r="A142" s="71">
        <v>36</v>
      </c>
      <c r="B142" s="80">
        <v>227</v>
      </c>
      <c r="C142" s="2"/>
      <c r="D142" s="17" t="s">
        <v>53</v>
      </c>
      <c r="E142" s="35">
        <f>+F142+G142</f>
        <v>1642</v>
      </c>
      <c r="F142" s="35">
        <f>+I142+L142+O142+R142</f>
        <v>522</v>
      </c>
      <c r="G142" s="35">
        <f>+J142+M142+P142+S142</f>
        <v>1120</v>
      </c>
      <c r="H142" s="35">
        <f>+I142+J142</f>
        <v>410</v>
      </c>
      <c r="I142" s="35">
        <f>SUM(I143:I145)</f>
        <v>130</v>
      </c>
      <c r="J142" s="35">
        <f>SUM(J143:J145)</f>
        <v>280</v>
      </c>
      <c r="K142" s="35">
        <f>+L142+M142</f>
        <v>410</v>
      </c>
      <c r="L142" s="35">
        <f>SUM(L143:L145)</f>
        <v>131</v>
      </c>
      <c r="M142" s="35">
        <f>SUM(M143:M145)</f>
        <v>279</v>
      </c>
      <c r="N142" s="35">
        <f>+O142+P142</f>
        <v>411</v>
      </c>
      <c r="O142" s="35">
        <f>SUM(O143:O145)</f>
        <v>130</v>
      </c>
      <c r="P142" s="35">
        <f>SUM(P143:P145)</f>
        <v>281</v>
      </c>
      <c r="Q142" s="35">
        <f>+R142+S142</f>
        <v>411</v>
      </c>
      <c r="R142" s="35">
        <f>SUM(R143:R145)</f>
        <v>131</v>
      </c>
      <c r="S142" s="35">
        <f>SUM(S143:S145)</f>
        <v>280</v>
      </c>
    </row>
    <row r="143" spans="1:19" x14ac:dyDescent="0.3">
      <c r="A143" s="97"/>
      <c r="B143" s="99"/>
      <c r="C143" s="47">
        <v>97</v>
      </c>
      <c r="D143" s="48" t="s">
        <v>62</v>
      </c>
      <c r="E143" s="36">
        <f t="shared" ref="E143:E145" si="176">+F143+G143</f>
        <v>1090</v>
      </c>
      <c r="F143" s="36">
        <f t="shared" ref="F143:G145" si="177">+I143+L143+O143+R143</f>
        <v>392</v>
      </c>
      <c r="G143" s="36">
        <f t="shared" si="177"/>
        <v>698</v>
      </c>
      <c r="H143" s="36">
        <f t="shared" ref="H143:H145" si="178">+I143+J143</f>
        <v>272</v>
      </c>
      <c r="I143" s="36">
        <v>98</v>
      </c>
      <c r="J143" s="36">
        <v>174</v>
      </c>
      <c r="K143" s="36">
        <f t="shared" ref="K143:K145" si="179">+L143+M143</f>
        <v>272</v>
      </c>
      <c r="L143" s="36">
        <v>98</v>
      </c>
      <c r="M143" s="36">
        <v>174</v>
      </c>
      <c r="N143" s="36">
        <f t="shared" ref="N143:N145" si="180">+O143+P143</f>
        <v>273</v>
      </c>
      <c r="O143" s="36">
        <v>98</v>
      </c>
      <c r="P143" s="36">
        <v>175</v>
      </c>
      <c r="Q143" s="36">
        <f t="shared" ref="Q143:Q145" si="181">+R143+S143</f>
        <v>273</v>
      </c>
      <c r="R143" s="36">
        <v>98</v>
      </c>
      <c r="S143" s="36">
        <v>175</v>
      </c>
    </row>
    <row r="144" spans="1:19" x14ac:dyDescent="0.3">
      <c r="A144" s="101"/>
      <c r="B144" s="102"/>
      <c r="C144" s="49">
        <v>112</v>
      </c>
      <c r="D144" s="50" t="s">
        <v>63</v>
      </c>
      <c r="E144" s="36">
        <f t="shared" si="176"/>
        <v>120</v>
      </c>
      <c r="F144" s="36">
        <f t="shared" si="177"/>
        <v>30</v>
      </c>
      <c r="G144" s="36">
        <f t="shared" si="177"/>
        <v>90</v>
      </c>
      <c r="H144" s="36">
        <f t="shared" si="178"/>
        <v>30</v>
      </c>
      <c r="I144" s="36">
        <v>7</v>
      </c>
      <c r="J144" s="36">
        <v>23</v>
      </c>
      <c r="K144" s="36">
        <f t="shared" si="179"/>
        <v>30</v>
      </c>
      <c r="L144" s="36">
        <v>8</v>
      </c>
      <c r="M144" s="36">
        <v>22</v>
      </c>
      <c r="N144" s="36">
        <f t="shared" si="180"/>
        <v>30</v>
      </c>
      <c r="O144" s="36">
        <v>7</v>
      </c>
      <c r="P144" s="36">
        <v>23</v>
      </c>
      <c r="Q144" s="36">
        <f t="shared" si="181"/>
        <v>30</v>
      </c>
      <c r="R144" s="36">
        <v>8</v>
      </c>
      <c r="S144" s="36">
        <v>22</v>
      </c>
    </row>
    <row r="145" spans="1:19" x14ac:dyDescent="0.3">
      <c r="A145" s="98"/>
      <c r="B145" s="100"/>
      <c r="C145" s="49">
        <v>136</v>
      </c>
      <c r="D145" s="50" t="s">
        <v>64</v>
      </c>
      <c r="E145" s="36">
        <f t="shared" si="176"/>
        <v>432</v>
      </c>
      <c r="F145" s="36">
        <f t="shared" si="177"/>
        <v>100</v>
      </c>
      <c r="G145" s="36">
        <f t="shared" si="177"/>
        <v>332</v>
      </c>
      <c r="H145" s="36">
        <f t="shared" si="178"/>
        <v>108</v>
      </c>
      <c r="I145" s="36">
        <v>25</v>
      </c>
      <c r="J145" s="36">
        <v>83</v>
      </c>
      <c r="K145" s="36">
        <f t="shared" si="179"/>
        <v>108</v>
      </c>
      <c r="L145" s="36">
        <v>25</v>
      </c>
      <c r="M145" s="36">
        <v>83</v>
      </c>
      <c r="N145" s="36">
        <f t="shared" si="180"/>
        <v>108</v>
      </c>
      <c r="O145" s="36">
        <v>25</v>
      </c>
      <c r="P145" s="36">
        <v>83</v>
      </c>
      <c r="Q145" s="36">
        <f t="shared" si="181"/>
        <v>108</v>
      </c>
      <c r="R145" s="36">
        <v>25</v>
      </c>
      <c r="S145" s="36">
        <v>83</v>
      </c>
    </row>
    <row r="146" spans="1:19" x14ac:dyDescent="0.3">
      <c r="A146" s="71">
        <v>37</v>
      </c>
      <c r="B146" s="79">
        <v>228</v>
      </c>
      <c r="C146" s="2"/>
      <c r="D146" s="17" t="s">
        <v>54</v>
      </c>
      <c r="E146" s="68">
        <f>+F146+G146</f>
        <v>920</v>
      </c>
      <c r="F146" s="68">
        <f>+I146+L146+O146+R146</f>
        <v>364</v>
      </c>
      <c r="G146" s="68">
        <f>+J146+M146+P146+S146</f>
        <v>556</v>
      </c>
      <c r="H146" s="68">
        <f>+I146+J146</f>
        <v>231</v>
      </c>
      <c r="I146" s="68">
        <f>SUM(I147:I148)</f>
        <v>91</v>
      </c>
      <c r="J146" s="68">
        <f>SUM(J147:J148)</f>
        <v>140</v>
      </c>
      <c r="K146" s="68">
        <f>+L146+M146</f>
        <v>248</v>
      </c>
      <c r="L146" s="68">
        <f>SUM(L147:L148)</f>
        <v>98</v>
      </c>
      <c r="M146" s="68">
        <f>SUM(M147:M148)</f>
        <v>150</v>
      </c>
      <c r="N146" s="68">
        <f>+O146+P146</f>
        <v>184</v>
      </c>
      <c r="O146" s="68">
        <f>SUM(O147:O148)</f>
        <v>73</v>
      </c>
      <c r="P146" s="68">
        <f>SUM(P147:P148)</f>
        <v>111</v>
      </c>
      <c r="Q146" s="68">
        <f>+R146+S146</f>
        <v>257</v>
      </c>
      <c r="R146" s="68">
        <f>SUM(R147:R148)</f>
        <v>102</v>
      </c>
      <c r="S146" s="68">
        <f>SUM(S147:S148)</f>
        <v>155</v>
      </c>
    </row>
    <row r="147" spans="1:19" x14ac:dyDescent="0.3">
      <c r="A147" s="97"/>
      <c r="B147" s="99"/>
      <c r="C147" s="49">
        <v>68</v>
      </c>
      <c r="D147" s="51" t="s">
        <v>61</v>
      </c>
      <c r="E147" s="73">
        <f t="shared" ref="E147" si="182">+F147+G147</f>
        <v>90</v>
      </c>
      <c r="F147" s="73">
        <f t="shared" ref="F147:G147" si="183">+I147+L147+O147+R147</f>
        <v>4</v>
      </c>
      <c r="G147" s="73">
        <f t="shared" si="183"/>
        <v>86</v>
      </c>
      <c r="H147" s="73">
        <f t="shared" ref="H147" si="184">+I147+J147</f>
        <v>23</v>
      </c>
      <c r="I147" s="73">
        <v>1</v>
      </c>
      <c r="J147" s="73">
        <v>22</v>
      </c>
      <c r="K147" s="73">
        <f t="shared" ref="K147" si="185">+L147+M147</f>
        <v>24</v>
      </c>
      <c r="L147" s="73">
        <v>1</v>
      </c>
      <c r="M147" s="73">
        <v>23</v>
      </c>
      <c r="N147" s="73">
        <f t="shared" ref="N147" si="186">+O147+P147</f>
        <v>18</v>
      </c>
      <c r="O147" s="73">
        <v>1</v>
      </c>
      <c r="P147" s="73">
        <v>17</v>
      </c>
      <c r="Q147" s="73">
        <f t="shared" ref="Q147" si="187">+R147+S147</f>
        <v>25</v>
      </c>
      <c r="R147" s="73">
        <v>1</v>
      </c>
      <c r="S147" s="73">
        <v>24</v>
      </c>
    </row>
    <row r="148" spans="1:19" x14ac:dyDescent="0.3">
      <c r="A148" s="98"/>
      <c r="B148" s="100"/>
      <c r="C148" s="49">
        <v>97</v>
      </c>
      <c r="D148" s="67" t="s">
        <v>62</v>
      </c>
      <c r="E148" s="73">
        <f>+F148+G148</f>
        <v>830</v>
      </c>
      <c r="F148" s="73">
        <f t="shared" ref="F148:G150" si="188">+I148+L148+O148+R148</f>
        <v>360</v>
      </c>
      <c r="G148" s="73">
        <f t="shared" si="188"/>
        <v>470</v>
      </c>
      <c r="H148" s="73">
        <f>+I148+J148</f>
        <v>208</v>
      </c>
      <c r="I148" s="73">
        <v>90</v>
      </c>
      <c r="J148" s="73">
        <v>118</v>
      </c>
      <c r="K148" s="73">
        <f>+L148+M148</f>
        <v>224</v>
      </c>
      <c r="L148" s="73">
        <v>97</v>
      </c>
      <c r="M148" s="73">
        <v>127</v>
      </c>
      <c r="N148" s="73">
        <f>+O148+P148</f>
        <v>166</v>
      </c>
      <c r="O148" s="73">
        <v>72</v>
      </c>
      <c r="P148" s="73">
        <v>94</v>
      </c>
      <c r="Q148" s="73">
        <f>+R148+S148</f>
        <v>232</v>
      </c>
      <c r="R148" s="73">
        <v>101</v>
      </c>
      <c r="S148" s="73">
        <v>131</v>
      </c>
    </row>
    <row r="149" spans="1:19" x14ac:dyDescent="0.3">
      <c r="A149" s="71">
        <v>38</v>
      </c>
      <c r="B149" s="80">
        <v>241</v>
      </c>
      <c r="C149" s="2"/>
      <c r="D149" s="17" t="s">
        <v>55</v>
      </c>
      <c r="E149" s="63">
        <f>+F149+G149</f>
        <v>10</v>
      </c>
      <c r="F149" s="63">
        <f t="shared" si="188"/>
        <v>6</v>
      </c>
      <c r="G149" s="63">
        <f t="shared" si="188"/>
        <v>4</v>
      </c>
      <c r="H149" s="63">
        <f>+I149+J149</f>
        <v>2</v>
      </c>
      <c r="I149" s="63">
        <f>+I150</f>
        <v>1</v>
      </c>
      <c r="J149" s="63">
        <f>+J150</f>
        <v>1</v>
      </c>
      <c r="K149" s="63">
        <f>+L149+M149</f>
        <v>2</v>
      </c>
      <c r="L149" s="63">
        <f>+L150</f>
        <v>1</v>
      </c>
      <c r="M149" s="63">
        <f>+M150</f>
        <v>1</v>
      </c>
      <c r="N149" s="63">
        <f>+O149+P149</f>
        <v>3</v>
      </c>
      <c r="O149" s="63">
        <f>+O150</f>
        <v>2</v>
      </c>
      <c r="P149" s="63">
        <f>+P150</f>
        <v>1</v>
      </c>
      <c r="Q149" s="63">
        <f>+R149+S149</f>
        <v>3</v>
      </c>
      <c r="R149" s="63">
        <f>+R150</f>
        <v>2</v>
      </c>
      <c r="S149" s="63">
        <f>+S150</f>
        <v>1</v>
      </c>
    </row>
    <row r="150" spans="1:19" ht="112.5" x14ac:dyDescent="0.3">
      <c r="A150" s="76"/>
      <c r="B150" s="1"/>
      <c r="C150" s="54">
        <v>137</v>
      </c>
      <c r="D150" s="64" t="s">
        <v>68</v>
      </c>
      <c r="E150" s="95">
        <f>+F150+G150</f>
        <v>10</v>
      </c>
      <c r="F150" s="95">
        <f t="shared" si="188"/>
        <v>6</v>
      </c>
      <c r="G150" s="95">
        <f t="shared" si="188"/>
        <v>4</v>
      </c>
      <c r="H150" s="33">
        <f>+I150+J150</f>
        <v>2</v>
      </c>
      <c r="I150" s="33">
        <v>1</v>
      </c>
      <c r="J150" s="33">
        <v>1</v>
      </c>
      <c r="K150" s="95">
        <f>+L150+M150</f>
        <v>2</v>
      </c>
      <c r="L150" s="33">
        <v>1</v>
      </c>
      <c r="M150" s="33">
        <v>1</v>
      </c>
      <c r="N150" s="95">
        <f>+O150+P150</f>
        <v>3</v>
      </c>
      <c r="O150" s="33">
        <v>2</v>
      </c>
      <c r="P150" s="33">
        <v>1</v>
      </c>
      <c r="Q150" s="95">
        <f>+R150+S150</f>
        <v>3</v>
      </c>
      <c r="R150" s="33">
        <v>2</v>
      </c>
      <c r="S150" s="33">
        <v>1</v>
      </c>
    </row>
    <row r="151" spans="1:19" x14ac:dyDescent="0.3">
      <c r="A151" s="71">
        <v>39</v>
      </c>
      <c r="B151" s="5">
        <v>243</v>
      </c>
      <c r="C151" s="2"/>
      <c r="D151" s="17" t="s">
        <v>56</v>
      </c>
      <c r="E151" s="85">
        <f t="shared" ref="E151:S151" si="189">SUM(E152:E153)</f>
        <v>200</v>
      </c>
      <c r="F151" s="85">
        <f t="shared" si="189"/>
        <v>98</v>
      </c>
      <c r="G151" s="85">
        <f t="shared" si="189"/>
        <v>102</v>
      </c>
      <c r="H151" s="85">
        <f t="shared" si="189"/>
        <v>49</v>
      </c>
      <c r="I151" s="85">
        <f t="shared" si="189"/>
        <v>24</v>
      </c>
      <c r="J151" s="85">
        <f t="shared" si="189"/>
        <v>25</v>
      </c>
      <c r="K151" s="85">
        <f t="shared" si="189"/>
        <v>49</v>
      </c>
      <c r="L151" s="85">
        <f t="shared" si="189"/>
        <v>24</v>
      </c>
      <c r="M151" s="85">
        <f t="shared" si="189"/>
        <v>25</v>
      </c>
      <c r="N151" s="85">
        <f t="shared" si="189"/>
        <v>49</v>
      </c>
      <c r="O151" s="85">
        <f t="shared" si="189"/>
        <v>24</v>
      </c>
      <c r="P151" s="85">
        <f t="shared" si="189"/>
        <v>25</v>
      </c>
      <c r="Q151" s="85">
        <f t="shared" si="189"/>
        <v>53</v>
      </c>
      <c r="R151" s="85">
        <f t="shared" si="189"/>
        <v>26</v>
      </c>
      <c r="S151" s="85">
        <f t="shared" si="189"/>
        <v>27</v>
      </c>
    </row>
    <row r="152" spans="1:19" x14ac:dyDescent="0.3">
      <c r="A152" s="97"/>
      <c r="B152" s="99"/>
      <c r="C152" s="3">
        <v>53</v>
      </c>
      <c r="D152" s="46" t="s">
        <v>14</v>
      </c>
      <c r="E152" s="88">
        <f>H152+K152+N152+Q152</f>
        <v>50</v>
      </c>
      <c r="F152" s="88">
        <f>I152+L152+O152+R152</f>
        <v>25</v>
      </c>
      <c r="G152" s="88">
        <f>J152+M152+P152+S152</f>
        <v>25</v>
      </c>
      <c r="H152" s="88">
        <f>I152+J152</f>
        <v>12</v>
      </c>
      <c r="I152" s="88">
        <v>6</v>
      </c>
      <c r="J152" s="88">
        <v>6</v>
      </c>
      <c r="K152" s="88">
        <f>L152+M152</f>
        <v>12</v>
      </c>
      <c r="L152" s="88">
        <v>6</v>
      </c>
      <c r="M152" s="88">
        <v>6</v>
      </c>
      <c r="N152" s="88">
        <f>O152+P152</f>
        <v>12</v>
      </c>
      <c r="O152" s="88">
        <v>6</v>
      </c>
      <c r="P152" s="88">
        <v>6</v>
      </c>
      <c r="Q152" s="88">
        <f>R152+S152</f>
        <v>14</v>
      </c>
      <c r="R152" s="88">
        <v>7</v>
      </c>
      <c r="S152" s="88">
        <v>7</v>
      </c>
    </row>
    <row r="153" spans="1:19" x14ac:dyDescent="0.3">
      <c r="A153" s="98"/>
      <c r="B153" s="100"/>
      <c r="C153" s="3">
        <v>97</v>
      </c>
      <c r="D153" s="4" t="s">
        <v>62</v>
      </c>
      <c r="E153" s="88">
        <f>F153+G153</f>
        <v>150</v>
      </c>
      <c r="F153" s="88">
        <f>I153+L153+O153+R153</f>
        <v>73</v>
      </c>
      <c r="G153" s="88">
        <f>J153+M153+P153+S153</f>
        <v>77</v>
      </c>
      <c r="H153" s="88">
        <f>I153+J153</f>
        <v>37</v>
      </c>
      <c r="I153" s="88">
        <v>18</v>
      </c>
      <c r="J153" s="88">
        <v>19</v>
      </c>
      <c r="K153" s="88">
        <f>L153+M153</f>
        <v>37</v>
      </c>
      <c r="L153" s="88">
        <v>18</v>
      </c>
      <c r="M153" s="88">
        <v>19</v>
      </c>
      <c r="N153" s="88">
        <f>O153+P153</f>
        <v>37</v>
      </c>
      <c r="O153" s="88">
        <v>18</v>
      </c>
      <c r="P153" s="88">
        <v>19</v>
      </c>
      <c r="Q153" s="88">
        <f>R153+S153</f>
        <v>39</v>
      </c>
      <c r="R153" s="88">
        <v>19</v>
      </c>
      <c r="S153" s="88">
        <v>20</v>
      </c>
    </row>
    <row r="154" spans="1:19" s="94" customFormat="1" x14ac:dyDescent="0.3">
      <c r="A154" s="103" t="s">
        <v>81</v>
      </c>
      <c r="B154" s="104"/>
      <c r="C154" s="104"/>
      <c r="D154" s="105"/>
      <c r="E154" s="93">
        <f>F154+G154</f>
        <v>36252</v>
      </c>
      <c r="F154" s="93">
        <f>I154+L154+O154+R154</f>
        <v>12615</v>
      </c>
      <c r="G154" s="93">
        <f>J154+M154+P154+S154</f>
        <v>23637</v>
      </c>
      <c r="H154" s="93">
        <f>I154+J154</f>
        <v>9107</v>
      </c>
      <c r="I154" s="93">
        <f>+I13+I17+I24+I34+I36+I41+I45+I47+I49+I55+I57+I59+I63+I67+I73+I78+I80+I82+I85+I90+I92+I94+I96+I98+I101+I103+I109+I112+I119+I121+I125+I127+I129+I131+I136+I142+I146+I149+I151</f>
        <v>3193</v>
      </c>
      <c r="J154" s="93">
        <f>+J13+J17+J24+J34+J36+J41+J45+J47+J49+J55+J57+J59+J63+J67+J73+J78+J80+J82+J85+J90+J92+J94+J96+J98+J101+J103+J109+J112+J119+J121+J125+J127+J129+J131+J136+J142+J146+J149+J151</f>
        <v>5914</v>
      </c>
      <c r="K154" s="93">
        <f>L154+M154</f>
        <v>9846</v>
      </c>
      <c r="L154" s="93">
        <f>+L13+L17+L24+L34+L36+L41+L45+L47+L49+L55+L57+L59+L63+L67+L73+L78+L80+L82+L85+L90+L92+L94+L96+L98+L101+L103+L109+L112+L119+L121+L125+L127+L129+L131+L136+L142+L146+L149+L151</f>
        <v>3450</v>
      </c>
      <c r="M154" s="93">
        <f>+M13+M17+M24+M34+M36+M41+M45+M47+M49+M55+M57+M59+M63+M67+M73+M78+M80+M82+M85+M90+M92+M94+M96+M98+M101+M103+M109+M112+M119+M121+M125+M127+M129+M131+M136+M142+M146+M149+M151</f>
        <v>6396</v>
      </c>
      <c r="N154" s="93">
        <f>O154+P154</f>
        <v>8691</v>
      </c>
      <c r="O154" s="93">
        <f>+O13+O17+O24+O34+O36+O41+O45+O47+O49+O55+O57+O59+O63+O67+O73+O78+O80+O82+O85+O90+O92+O94+O96+O98+O101+O103+O109+O112+O119+O121+O125+O127+O129+O131+O136+O142+O146+O149+O151</f>
        <v>2957</v>
      </c>
      <c r="P154" s="93">
        <f>+P13+P17+P24+P34+P36+P41+P45+P47+P49+P55+P57+P59+P63+P67+P73+P78+P80+P82+P85+P90+P92+P94+P96+P98+P101+P103+P109+P112+P119+P121+P125+P127+P129+P131+P136+P142+P146+P149+P151</f>
        <v>5734</v>
      </c>
      <c r="Q154" s="93">
        <f>R154+S154</f>
        <v>8608</v>
      </c>
      <c r="R154" s="93">
        <f>+R13+R17+R24+R34+R36+R41+R45+R47+R49+R55+R57+R59+R63+R67+R73+R78+R80+R82+R85+R90+R92+R94+R96+R98+R101+R103+R109+R112+R119+R121+R125+R127+R129+R131+R136+R142+R146+R149+R151</f>
        <v>3015</v>
      </c>
      <c r="S154" s="93">
        <f>+S13+S17+S24+S34+S36+S41+S45+S47+S49+S55+S57+S59+S63+S67+S73+S78+S80+S82+S85+S90+S92+S94+S96+S98+S101+S103+S109+S112+S119+S121+S125+S127+S129+S131+S136+S142+S146+S149+S151</f>
        <v>5593</v>
      </c>
    </row>
  </sheetData>
  <mergeCells count="66">
    <mergeCell ref="A37:A40"/>
    <mergeCell ref="A14:A16"/>
    <mergeCell ref="B14:B16"/>
    <mergeCell ref="A18:A23"/>
    <mergeCell ref="B18:B23"/>
    <mergeCell ref="A25:A33"/>
    <mergeCell ref="B25:B33"/>
    <mergeCell ref="B104:B108"/>
    <mergeCell ref="B99:B100"/>
    <mergeCell ref="Q9:S9"/>
    <mergeCell ref="E10:E11"/>
    <mergeCell ref="F10:G10"/>
    <mergeCell ref="H10:H11"/>
    <mergeCell ref="I10:J10"/>
    <mergeCell ref="H9:J9"/>
    <mergeCell ref="K9:M9"/>
    <mergeCell ref="N9:P9"/>
    <mergeCell ref="R10:S10"/>
    <mergeCell ref="B37:B40"/>
    <mergeCell ref="A42:A44"/>
    <mergeCell ref="B42:B44"/>
    <mergeCell ref="A50:A54"/>
    <mergeCell ref="B50:B54"/>
    <mergeCell ref="A5:S5"/>
    <mergeCell ref="K10:K11"/>
    <mergeCell ref="L10:M10"/>
    <mergeCell ref="N10:N11"/>
    <mergeCell ref="O10:P10"/>
    <mergeCell ref="Q10:Q11"/>
    <mergeCell ref="A8:A11"/>
    <mergeCell ref="B8:B11"/>
    <mergeCell ref="C8:C11"/>
    <mergeCell ref="D8:D11"/>
    <mergeCell ref="E8:G9"/>
    <mergeCell ref="H8:S8"/>
    <mergeCell ref="A154:D154"/>
    <mergeCell ref="A60:A62"/>
    <mergeCell ref="B60:B62"/>
    <mergeCell ref="A64:A66"/>
    <mergeCell ref="B64:B66"/>
    <mergeCell ref="A68:A72"/>
    <mergeCell ref="B68:B72"/>
    <mergeCell ref="A74:A77"/>
    <mergeCell ref="B74:B77"/>
    <mergeCell ref="A83:A84"/>
    <mergeCell ref="B83:B84"/>
    <mergeCell ref="A86:A89"/>
    <mergeCell ref="B86:B89"/>
    <mergeCell ref="A99:A100"/>
    <mergeCell ref="A104:A108"/>
    <mergeCell ref="A110:A111"/>
    <mergeCell ref="B110:B111"/>
    <mergeCell ref="A113:A118"/>
    <mergeCell ref="B113:B118"/>
    <mergeCell ref="A122:A124"/>
    <mergeCell ref="B122:B124"/>
    <mergeCell ref="A152:A153"/>
    <mergeCell ref="B152:B153"/>
    <mergeCell ref="A147:A148"/>
    <mergeCell ref="B147:B148"/>
    <mergeCell ref="A132:A135"/>
    <mergeCell ref="B132:B135"/>
    <mergeCell ref="A137:A141"/>
    <mergeCell ref="B137:B141"/>
    <mergeCell ref="A143:A145"/>
    <mergeCell ref="B143:B145"/>
  </mergeCells>
  <pageMargins left="0.70866141732283472" right="0.70866141732283472" top="0.35433070866141736" bottom="0.35433070866141736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Дневной стационар</vt:lpstr>
      <vt:lpstr>'Дневной стационар'!Заголовки_для_печати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2021-03-31T07:16:40Z</cp:lastPrinted>
  <dcterms:created xsi:type="dcterms:W3CDTF">2014-01-23T06:45:26Z</dcterms:created>
  <dcterms:modified xsi:type="dcterms:W3CDTF">2021-03-31T07:16:45Z</dcterms:modified>
</cp:coreProperties>
</file>