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1125" windowWidth="19320" windowHeight="11220"/>
  </bookViews>
  <sheets>
    <sheet name="ДП+2 этап" sheetId="17" r:id="rId1"/>
    <sheet name="Профмероприятия" sheetId="18" r:id="rId2"/>
    <sheet name="Лист3" sheetId="19" state="hidden" r:id="rId3"/>
  </sheets>
  <definedNames>
    <definedName name="_xlnm.Print_Titles" localSheetId="0">'ДП+2 этап'!$9:$13</definedName>
  </definedNames>
  <calcPr calcId="145621"/>
</workbook>
</file>

<file path=xl/calcChain.xml><?xml version="1.0" encoding="utf-8"?>
<calcChain xmlns="http://schemas.openxmlformats.org/spreadsheetml/2006/main">
  <c r="H233" i="17" l="1"/>
  <c r="G233" i="17"/>
  <c r="E233" i="17" s="1"/>
  <c r="F233" i="17"/>
  <c r="Q233" i="17"/>
  <c r="N233" i="17"/>
  <c r="K233" i="17"/>
  <c r="Q235" i="17" l="1"/>
  <c r="N235" i="17"/>
  <c r="K235" i="17"/>
  <c r="F235" i="17"/>
  <c r="G235" i="17"/>
  <c r="H235" i="17"/>
  <c r="S231" i="17"/>
  <c r="R231" i="17"/>
  <c r="P231" i="17"/>
  <c r="O231" i="17"/>
  <c r="M231" i="17"/>
  <c r="L231" i="17"/>
  <c r="J231" i="17"/>
  <c r="I231" i="17"/>
  <c r="Q220" i="17"/>
  <c r="N220" i="17"/>
  <c r="K220" i="17"/>
  <c r="F220" i="17"/>
  <c r="G220" i="17"/>
  <c r="E220" i="17" s="1"/>
  <c r="H220" i="17"/>
  <c r="Q212" i="17"/>
  <c r="N212" i="17"/>
  <c r="K212" i="17"/>
  <c r="F212" i="17"/>
  <c r="G212" i="17"/>
  <c r="H212" i="17"/>
  <c r="Q198" i="17"/>
  <c r="Q199" i="17"/>
  <c r="Q200" i="17"/>
  <c r="N198" i="17"/>
  <c r="N199" i="17"/>
  <c r="N200" i="17"/>
  <c r="K200" i="17"/>
  <c r="K198" i="17"/>
  <c r="F200" i="17"/>
  <c r="G200" i="17"/>
  <c r="H200" i="17"/>
  <c r="F198" i="17"/>
  <c r="G198" i="17"/>
  <c r="H198" i="17"/>
  <c r="Q163" i="17"/>
  <c r="N163" i="17"/>
  <c r="K163" i="17"/>
  <c r="F163" i="17"/>
  <c r="G163" i="17"/>
  <c r="H163" i="17"/>
  <c r="S162" i="17"/>
  <c r="R162" i="17"/>
  <c r="P162" i="17"/>
  <c r="O162" i="17"/>
  <c r="M162" i="17"/>
  <c r="L162" i="17"/>
  <c r="J162" i="17"/>
  <c r="I162" i="17"/>
  <c r="Q150" i="17"/>
  <c r="N150" i="17"/>
  <c r="K150" i="17"/>
  <c r="F150" i="17"/>
  <c r="G150" i="17"/>
  <c r="H150" i="17"/>
  <c r="S149" i="17"/>
  <c r="R149" i="17"/>
  <c r="P149" i="17"/>
  <c r="O149" i="17"/>
  <c r="M149" i="17"/>
  <c r="L149" i="17"/>
  <c r="J149" i="17"/>
  <c r="I149" i="17"/>
  <c r="Q155" i="17"/>
  <c r="Q156" i="17"/>
  <c r="N155" i="17"/>
  <c r="N156" i="17"/>
  <c r="K155" i="17"/>
  <c r="K156" i="17"/>
  <c r="F155" i="17"/>
  <c r="G155" i="17"/>
  <c r="H155" i="17"/>
  <c r="F156" i="17"/>
  <c r="G156" i="17"/>
  <c r="H156" i="17"/>
  <c r="Q152" i="17"/>
  <c r="Q153" i="17"/>
  <c r="N152" i="17"/>
  <c r="N153" i="17"/>
  <c r="K152" i="17"/>
  <c r="K153" i="17"/>
  <c r="F152" i="17"/>
  <c r="G152" i="17"/>
  <c r="F153" i="17"/>
  <c r="G153" i="17"/>
  <c r="H153" i="17"/>
  <c r="H152" i="17"/>
  <c r="Q151" i="17"/>
  <c r="N151" i="17"/>
  <c r="K151" i="17"/>
  <c r="F151" i="17"/>
  <c r="G151" i="17"/>
  <c r="H151" i="17"/>
  <c r="S136" i="17"/>
  <c r="R136" i="17"/>
  <c r="P136" i="17"/>
  <c r="O136" i="17"/>
  <c r="M136" i="17"/>
  <c r="L136" i="17"/>
  <c r="J136" i="17"/>
  <c r="I136" i="17"/>
  <c r="Q137" i="17"/>
  <c r="N137" i="17"/>
  <c r="K137" i="17"/>
  <c r="F137" i="17"/>
  <c r="G137" i="17"/>
  <c r="H137" i="17"/>
  <c r="Q139" i="17"/>
  <c r="N139" i="17"/>
  <c r="K139" i="17"/>
  <c r="F139" i="17"/>
  <c r="G139" i="17"/>
  <c r="H139" i="17"/>
  <c r="Q127" i="17"/>
  <c r="N127" i="17"/>
  <c r="K127" i="17"/>
  <c r="S126" i="17"/>
  <c r="R126" i="17"/>
  <c r="P126" i="17"/>
  <c r="O126" i="17"/>
  <c r="M126" i="17"/>
  <c r="L126" i="17"/>
  <c r="J126" i="17"/>
  <c r="I126" i="17"/>
  <c r="F127" i="17"/>
  <c r="G127" i="17"/>
  <c r="H127" i="17"/>
  <c r="Q105" i="17"/>
  <c r="N105" i="17"/>
  <c r="K105" i="17"/>
  <c r="F105" i="17"/>
  <c r="G105" i="17"/>
  <c r="H105" i="17"/>
  <c r="Q103" i="17"/>
  <c r="N103" i="17"/>
  <c r="K103" i="17"/>
  <c r="F103" i="17"/>
  <c r="G103" i="17"/>
  <c r="H103" i="17"/>
  <c r="S82" i="17"/>
  <c r="R82" i="17"/>
  <c r="P82" i="17"/>
  <c r="O82" i="17"/>
  <c r="M82" i="17"/>
  <c r="L82" i="17"/>
  <c r="J82" i="17"/>
  <c r="I82" i="17"/>
  <c r="Q92" i="17"/>
  <c r="N92" i="17"/>
  <c r="K92" i="17"/>
  <c r="F92" i="17"/>
  <c r="G92" i="17"/>
  <c r="H92" i="17"/>
  <c r="Q84" i="17"/>
  <c r="N84" i="17"/>
  <c r="K84" i="17"/>
  <c r="F84" i="17"/>
  <c r="G84" i="17"/>
  <c r="H84" i="17"/>
  <c r="Q73" i="17"/>
  <c r="Q74" i="17"/>
  <c r="N73" i="17"/>
  <c r="N74" i="17"/>
  <c r="K73" i="17"/>
  <c r="K74" i="17"/>
  <c r="F73" i="17"/>
  <c r="G73" i="17"/>
  <c r="H73" i="17"/>
  <c r="F74" i="17"/>
  <c r="G74" i="17"/>
  <c r="H74" i="17"/>
  <c r="S72" i="17"/>
  <c r="R72" i="17"/>
  <c r="P72" i="17"/>
  <c r="O72" i="17"/>
  <c r="M72" i="17"/>
  <c r="L72" i="17"/>
  <c r="J72" i="17"/>
  <c r="I72" i="17"/>
  <c r="Q42" i="17"/>
  <c r="N42" i="17"/>
  <c r="K42" i="17"/>
  <c r="F42" i="17"/>
  <c r="G42" i="17"/>
  <c r="H42" i="17"/>
  <c r="Q22" i="17"/>
  <c r="N22" i="17"/>
  <c r="K22" i="17"/>
  <c r="F22" i="17"/>
  <c r="G22" i="17"/>
  <c r="H22" i="17"/>
  <c r="Q33" i="17"/>
  <c r="N33" i="17"/>
  <c r="K33" i="17"/>
  <c r="F33" i="17"/>
  <c r="G33" i="17"/>
  <c r="H33" i="17"/>
  <c r="S16" i="17"/>
  <c r="R16" i="17"/>
  <c r="P16" i="17"/>
  <c r="O16" i="17"/>
  <c r="M16" i="17"/>
  <c r="L16" i="17"/>
  <c r="J16" i="17"/>
  <c r="I16" i="17"/>
  <c r="Q34" i="17"/>
  <c r="Q35" i="17"/>
  <c r="Q36" i="17"/>
  <c r="N34" i="17"/>
  <c r="N35" i="17"/>
  <c r="N36" i="17"/>
  <c r="K34" i="17"/>
  <c r="K35" i="17"/>
  <c r="K36" i="17"/>
  <c r="F34" i="17"/>
  <c r="G34" i="17"/>
  <c r="H34" i="17"/>
  <c r="F35" i="17"/>
  <c r="G35" i="17"/>
  <c r="H35" i="17"/>
  <c r="F36" i="17"/>
  <c r="G36" i="17"/>
  <c r="H36" i="17"/>
  <c r="Q29" i="17"/>
  <c r="N29" i="17"/>
  <c r="K29" i="17"/>
  <c r="F29" i="17"/>
  <c r="G29" i="17"/>
  <c r="H29" i="17"/>
  <c r="E235" i="17" l="1"/>
  <c r="E212" i="17"/>
  <c r="E200" i="17"/>
  <c r="E198" i="17"/>
  <c r="E163" i="17"/>
  <c r="E150" i="17"/>
  <c r="E153" i="17"/>
  <c r="E155" i="17"/>
  <c r="E156" i="17"/>
  <c r="E152" i="17"/>
  <c r="E151" i="17"/>
  <c r="E137" i="17"/>
  <c r="E139" i="17"/>
  <c r="E127" i="17"/>
  <c r="E105" i="17"/>
  <c r="E103" i="17"/>
  <c r="E92" i="17"/>
  <c r="E84" i="17"/>
  <c r="E73" i="17"/>
  <c r="E74" i="17"/>
  <c r="E42" i="17"/>
  <c r="E22" i="17"/>
  <c r="E33" i="17"/>
  <c r="E36" i="17"/>
  <c r="E35" i="17"/>
  <c r="E34" i="17"/>
  <c r="E29" i="17"/>
  <c r="S29" i="18" l="1"/>
  <c r="R29" i="18"/>
  <c r="P29" i="18"/>
  <c r="O29" i="18"/>
  <c r="N29" i="18"/>
  <c r="L29" i="18"/>
  <c r="K29" i="18"/>
  <c r="J29" i="18"/>
  <c r="I29" i="18"/>
  <c r="H29" i="18"/>
  <c r="F29" i="18"/>
  <c r="E29" i="18"/>
  <c r="M28" i="18"/>
  <c r="C28" i="18"/>
  <c r="Q27" i="18"/>
  <c r="M27" i="18" s="1"/>
  <c r="D27" i="18"/>
  <c r="C27" i="18" s="1"/>
  <c r="Q26" i="18"/>
  <c r="M26" i="18"/>
  <c r="D26" i="18"/>
  <c r="C26" i="18"/>
  <c r="Q25" i="18"/>
  <c r="M25" i="18" s="1"/>
  <c r="N25" i="18"/>
  <c r="J25" i="18"/>
  <c r="G25" i="18"/>
  <c r="C25" i="18" s="1"/>
  <c r="D25" i="18"/>
  <c r="Q24" i="18"/>
  <c r="M24" i="18" s="1"/>
  <c r="N24" i="18"/>
  <c r="J24" i="18"/>
  <c r="G24" i="18"/>
  <c r="C24" i="18" s="1"/>
  <c r="D24" i="18"/>
  <c r="Q23" i="18"/>
  <c r="M23" i="18" s="1"/>
  <c r="N23" i="18"/>
  <c r="J23" i="18"/>
  <c r="G23" i="18"/>
  <c r="C23" i="18" s="1"/>
  <c r="D23" i="18"/>
  <c r="Q22" i="18"/>
  <c r="M22" i="18" s="1"/>
  <c r="N22" i="18"/>
  <c r="J22" i="18"/>
  <c r="G22" i="18"/>
  <c r="C22" i="18" s="1"/>
  <c r="D22" i="18"/>
  <c r="Q21" i="18"/>
  <c r="M21" i="18" s="1"/>
  <c r="N21" i="18"/>
  <c r="J21" i="18"/>
  <c r="G21" i="18"/>
  <c r="C21" i="18" s="1"/>
  <c r="D21" i="18"/>
  <c r="Q20" i="18"/>
  <c r="M20" i="18" s="1"/>
  <c r="N20" i="18"/>
  <c r="J20" i="18"/>
  <c r="G20" i="18"/>
  <c r="C20" i="18" s="1"/>
  <c r="D20" i="18"/>
  <c r="Q19" i="18"/>
  <c r="M19" i="18" s="1"/>
  <c r="N19" i="18"/>
  <c r="J19" i="18"/>
  <c r="G19" i="18"/>
  <c r="C19" i="18" s="1"/>
  <c r="D19" i="18"/>
  <c r="Q18" i="18"/>
  <c r="M18" i="18" s="1"/>
  <c r="N18" i="18"/>
  <c r="J18" i="18"/>
  <c r="G18" i="18"/>
  <c r="C18" i="18" s="1"/>
  <c r="D18" i="18"/>
  <c r="Q17" i="18"/>
  <c r="M17" i="18" s="1"/>
  <c r="N17" i="18"/>
  <c r="J17" i="18"/>
  <c r="G17" i="18"/>
  <c r="C17" i="18" s="1"/>
  <c r="D17" i="18"/>
  <c r="Q16" i="18"/>
  <c r="M16" i="18" s="1"/>
  <c r="N16" i="18"/>
  <c r="J16" i="18"/>
  <c r="G16" i="18"/>
  <c r="C16" i="18" s="1"/>
  <c r="D16" i="18"/>
  <c r="Q15" i="18"/>
  <c r="M15" i="18" s="1"/>
  <c r="N15" i="18"/>
  <c r="J15" i="18"/>
  <c r="G15" i="18"/>
  <c r="C15" i="18" s="1"/>
  <c r="D15" i="18"/>
  <c r="Q14" i="18"/>
  <c r="M14" i="18" s="1"/>
  <c r="N14" i="18"/>
  <c r="J14" i="18"/>
  <c r="G14" i="18"/>
  <c r="C14" i="18" s="1"/>
  <c r="D14" i="18"/>
  <c r="Q13" i="18"/>
  <c r="M13" i="18" s="1"/>
  <c r="N13" i="18"/>
  <c r="J13" i="18"/>
  <c r="G13" i="18"/>
  <c r="C13" i="18" s="1"/>
  <c r="D13" i="18"/>
  <c r="Q12" i="18"/>
  <c r="M12" i="18" s="1"/>
  <c r="N12" i="18"/>
  <c r="J12" i="18"/>
  <c r="G12" i="18"/>
  <c r="C12" i="18" s="1"/>
  <c r="D12" i="18"/>
  <c r="Q11" i="18"/>
  <c r="M11" i="18" s="1"/>
  <c r="N11" i="18"/>
  <c r="J11" i="18"/>
  <c r="G11" i="18"/>
  <c r="C11" i="18" s="1"/>
  <c r="D11" i="18"/>
  <c r="Q10" i="18"/>
  <c r="M10" i="18" s="1"/>
  <c r="N10" i="18"/>
  <c r="J10" i="18"/>
  <c r="G10" i="18"/>
  <c r="C10" i="18" s="1"/>
  <c r="D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Q9" i="18"/>
  <c r="Q29" i="18" s="1"/>
  <c r="N9" i="18"/>
  <c r="J9" i="18"/>
  <c r="G9" i="18"/>
  <c r="G29" i="18" s="1"/>
  <c r="D9" i="18"/>
  <c r="C9" i="18" l="1"/>
  <c r="C29" i="18" s="1"/>
  <c r="M9" i="18"/>
  <c r="M29" i="18" s="1"/>
  <c r="D29" i="18"/>
  <c r="Q216" i="17" l="1"/>
  <c r="N216" i="17"/>
  <c r="K216" i="17"/>
  <c r="H216" i="17"/>
  <c r="G216" i="17"/>
  <c r="F216" i="17"/>
  <c r="Q205" i="17"/>
  <c r="N205" i="17"/>
  <c r="K205" i="17"/>
  <c r="H205" i="17"/>
  <c r="G205" i="17"/>
  <c r="F205" i="17"/>
  <c r="Q195" i="17"/>
  <c r="N195" i="17"/>
  <c r="K195" i="17"/>
  <c r="H195" i="17"/>
  <c r="G195" i="17"/>
  <c r="F195" i="17"/>
  <c r="Q176" i="17"/>
  <c r="N176" i="17"/>
  <c r="K176" i="17"/>
  <c r="H176" i="17"/>
  <c r="G176" i="17"/>
  <c r="F176" i="17"/>
  <c r="Q170" i="17"/>
  <c r="N170" i="17"/>
  <c r="K170" i="17"/>
  <c r="H170" i="17"/>
  <c r="G170" i="17"/>
  <c r="F170" i="17"/>
  <c r="Q161" i="17"/>
  <c r="N161" i="17"/>
  <c r="K161" i="17"/>
  <c r="H161" i="17"/>
  <c r="G161" i="17"/>
  <c r="F161" i="17"/>
  <c r="Q148" i="17"/>
  <c r="N148" i="17"/>
  <c r="K148" i="17"/>
  <c r="H148" i="17"/>
  <c r="G148" i="17"/>
  <c r="F148" i="17"/>
  <c r="Q135" i="17"/>
  <c r="N135" i="17"/>
  <c r="K135" i="17"/>
  <c r="H135" i="17"/>
  <c r="G135" i="17"/>
  <c r="F135" i="17"/>
  <c r="Q125" i="17"/>
  <c r="N125" i="17"/>
  <c r="K125" i="17"/>
  <c r="H125" i="17"/>
  <c r="G125" i="17"/>
  <c r="F125" i="17"/>
  <c r="Q113" i="17"/>
  <c r="N113" i="17"/>
  <c r="K113" i="17"/>
  <c r="H113" i="17"/>
  <c r="G113" i="17"/>
  <c r="F113" i="17"/>
  <c r="Q94" i="17"/>
  <c r="N94" i="17"/>
  <c r="K94" i="17"/>
  <c r="H94" i="17"/>
  <c r="G94" i="17"/>
  <c r="F94" i="17"/>
  <c r="Q81" i="17"/>
  <c r="N81" i="17"/>
  <c r="K81" i="17"/>
  <c r="H81" i="17"/>
  <c r="G81" i="17"/>
  <c r="F81" i="17"/>
  <c r="Q71" i="17"/>
  <c r="N71" i="17"/>
  <c r="K71" i="17"/>
  <c r="H71" i="17"/>
  <c r="G71" i="17"/>
  <c r="F71" i="17"/>
  <c r="Q62" i="17"/>
  <c r="N62" i="17"/>
  <c r="K62" i="17"/>
  <c r="H62" i="17"/>
  <c r="G62" i="17"/>
  <c r="F62" i="17"/>
  <c r="G38" i="17"/>
  <c r="F38" i="17"/>
  <c r="Q51" i="17"/>
  <c r="N51" i="17"/>
  <c r="K51" i="17"/>
  <c r="H51" i="17"/>
  <c r="G51" i="17"/>
  <c r="F51" i="17"/>
  <c r="Q38" i="17"/>
  <c r="N38" i="17"/>
  <c r="K38" i="17"/>
  <c r="H38" i="17"/>
  <c r="E176" i="17" l="1"/>
  <c r="E205" i="17"/>
  <c r="E125" i="17"/>
  <c r="E135" i="17"/>
  <c r="E161" i="17"/>
  <c r="E94" i="17"/>
  <c r="E51" i="17"/>
  <c r="E195" i="17"/>
  <c r="E216" i="17"/>
  <c r="E38" i="17"/>
  <c r="E71" i="17"/>
  <c r="E62" i="17"/>
  <c r="E113" i="17"/>
  <c r="E148" i="17"/>
  <c r="E170" i="17"/>
  <c r="E81" i="17"/>
  <c r="Q230" i="17" l="1"/>
  <c r="N230" i="17"/>
  <c r="K230" i="17"/>
  <c r="H230" i="17"/>
  <c r="G230" i="17"/>
  <c r="F230" i="17"/>
  <c r="Q98" i="17"/>
  <c r="N98" i="17"/>
  <c r="K98" i="17"/>
  <c r="H98" i="17"/>
  <c r="G98" i="17"/>
  <c r="F98" i="17"/>
  <c r="Q237" i="17"/>
  <c r="N237" i="17"/>
  <c r="K237" i="17"/>
  <c r="H237" i="17"/>
  <c r="G237" i="17"/>
  <c r="F237" i="17"/>
  <c r="Q236" i="17"/>
  <c r="N236" i="17"/>
  <c r="K236" i="17"/>
  <c r="H236" i="17"/>
  <c r="G236" i="17"/>
  <c r="F236" i="17"/>
  <c r="Q234" i="17"/>
  <c r="N234" i="17"/>
  <c r="K234" i="17"/>
  <c r="H234" i="17"/>
  <c r="G234" i="17"/>
  <c r="F234" i="17"/>
  <c r="Q232" i="17"/>
  <c r="N232" i="17"/>
  <c r="K232" i="17"/>
  <c r="H232" i="17"/>
  <c r="G232" i="17"/>
  <c r="F232" i="17"/>
  <c r="S229" i="17"/>
  <c r="R229" i="17"/>
  <c r="P229" i="17"/>
  <c r="L229" i="17"/>
  <c r="J229" i="17"/>
  <c r="Q228" i="17"/>
  <c r="N228" i="17"/>
  <c r="K228" i="17"/>
  <c r="H228" i="17"/>
  <c r="G228" i="17"/>
  <c r="F228" i="17"/>
  <c r="Q227" i="17"/>
  <c r="N227" i="17"/>
  <c r="K227" i="17"/>
  <c r="H227" i="17"/>
  <c r="G227" i="17"/>
  <c r="F227" i="17"/>
  <c r="Q226" i="17"/>
  <c r="N226" i="17"/>
  <c r="K226" i="17"/>
  <c r="H226" i="17"/>
  <c r="G226" i="17"/>
  <c r="F226" i="17"/>
  <c r="Q225" i="17"/>
  <c r="N225" i="17"/>
  <c r="K225" i="17"/>
  <c r="H225" i="17"/>
  <c r="G225" i="17"/>
  <c r="F225" i="17"/>
  <c r="Q224" i="17"/>
  <c r="N224" i="17"/>
  <c r="K224" i="17"/>
  <c r="H224" i="17"/>
  <c r="G224" i="17"/>
  <c r="F224" i="17"/>
  <c r="Q223" i="17"/>
  <c r="N223" i="17"/>
  <c r="K223" i="17"/>
  <c r="H223" i="17"/>
  <c r="G223" i="17"/>
  <c r="F223" i="17"/>
  <c r="Q222" i="17"/>
  <c r="N222" i="17"/>
  <c r="K222" i="17"/>
  <c r="H222" i="17"/>
  <c r="G222" i="17"/>
  <c r="F222" i="17"/>
  <c r="Q221" i="17"/>
  <c r="N221" i="17"/>
  <c r="K221" i="17"/>
  <c r="H221" i="17"/>
  <c r="G221" i="17"/>
  <c r="F221" i="17"/>
  <c r="Q219" i="17"/>
  <c r="N219" i="17"/>
  <c r="K219" i="17"/>
  <c r="H219" i="17"/>
  <c r="G219" i="17"/>
  <c r="F219" i="17"/>
  <c r="Q218" i="17"/>
  <c r="N218" i="17"/>
  <c r="K218" i="17"/>
  <c r="H218" i="17"/>
  <c r="G218" i="17"/>
  <c r="F218" i="17"/>
  <c r="S217" i="17"/>
  <c r="S215" i="17" s="1"/>
  <c r="R217" i="17"/>
  <c r="R215" i="17" s="1"/>
  <c r="P217" i="17"/>
  <c r="O217" i="17"/>
  <c r="O215" i="17" s="1"/>
  <c r="M217" i="17"/>
  <c r="M215" i="17" s="1"/>
  <c r="L217" i="17"/>
  <c r="J217" i="17"/>
  <c r="I217" i="17"/>
  <c r="I215" i="17" s="1"/>
  <c r="Q214" i="17"/>
  <c r="N214" i="17"/>
  <c r="K214" i="17"/>
  <c r="H214" i="17"/>
  <c r="G214" i="17"/>
  <c r="F214" i="17"/>
  <c r="Q213" i="17"/>
  <c r="N213" i="17"/>
  <c r="K213" i="17"/>
  <c r="H213" i="17"/>
  <c r="G213" i="17"/>
  <c r="F213" i="17"/>
  <c r="Q211" i="17"/>
  <c r="N211" i="17"/>
  <c r="K211" i="17"/>
  <c r="H211" i="17"/>
  <c r="G211" i="17"/>
  <c r="F211" i="17"/>
  <c r="Q210" i="17"/>
  <c r="N210" i="17"/>
  <c r="K210" i="17"/>
  <c r="H210" i="17"/>
  <c r="G210" i="17"/>
  <c r="F210" i="17"/>
  <c r="Q209" i="17"/>
  <c r="N209" i="17"/>
  <c r="K209" i="17"/>
  <c r="H209" i="17"/>
  <c r="G209" i="17"/>
  <c r="F209" i="17"/>
  <c r="Q208" i="17"/>
  <c r="N208" i="17"/>
  <c r="K208" i="17"/>
  <c r="H208" i="17"/>
  <c r="G208" i="17"/>
  <c r="F208" i="17"/>
  <c r="Q207" i="17"/>
  <c r="N207" i="17"/>
  <c r="K207" i="17"/>
  <c r="H207" i="17"/>
  <c r="G207" i="17"/>
  <c r="F207" i="17"/>
  <c r="S206" i="17"/>
  <c r="S204" i="17" s="1"/>
  <c r="R206" i="17"/>
  <c r="P206" i="17"/>
  <c r="P204" i="17" s="1"/>
  <c r="O206" i="17"/>
  <c r="O204" i="17" s="1"/>
  <c r="M206" i="17"/>
  <c r="M204" i="17" s="1"/>
  <c r="L206" i="17"/>
  <c r="L204" i="17" s="1"/>
  <c r="J206" i="17"/>
  <c r="J204" i="17" s="1"/>
  <c r="I206" i="17"/>
  <c r="I204" i="17" s="1"/>
  <c r="Q203" i="17"/>
  <c r="N203" i="17"/>
  <c r="K203" i="17"/>
  <c r="H203" i="17"/>
  <c r="G203" i="17"/>
  <c r="F203" i="17"/>
  <c r="Q202" i="17"/>
  <c r="N202" i="17"/>
  <c r="K202" i="17"/>
  <c r="H202" i="17"/>
  <c r="G202" i="17"/>
  <c r="F202" i="17"/>
  <c r="Q201" i="17"/>
  <c r="N201" i="17"/>
  <c r="K201" i="17"/>
  <c r="H201" i="17"/>
  <c r="G201" i="17"/>
  <c r="F201" i="17"/>
  <c r="K199" i="17"/>
  <c r="H199" i="17"/>
  <c r="G199" i="17"/>
  <c r="F199" i="17"/>
  <c r="Q197" i="17"/>
  <c r="N197" i="17"/>
  <c r="K197" i="17"/>
  <c r="H197" i="17"/>
  <c r="G197" i="17"/>
  <c r="F197" i="17"/>
  <c r="S196" i="17"/>
  <c r="S194" i="17" s="1"/>
  <c r="R196" i="17"/>
  <c r="R194" i="17" s="1"/>
  <c r="P196" i="17"/>
  <c r="O196" i="17"/>
  <c r="O194" i="17" s="1"/>
  <c r="M196" i="17"/>
  <c r="M194" i="17" s="1"/>
  <c r="L196" i="17"/>
  <c r="J196" i="17"/>
  <c r="J194" i="17" s="1"/>
  <c r="I196" i="17"/>
  <c r="I194" i="17" s="1"/>
  <c r="Q193" i="17"/>
  <c r="N193" i="17"/>
  <c r="K193" i="17"/>
  <c r="H193" i="17"/>
  <c r="G193" i="17"/>
  <c r="F193" i="17"/>
  <c r="Q192" i="17"/>
  <c r="N192" i="17"/>
  <c r="K192" i="17"/>
  <c r="H192" i="17"/>
  <c r="G192" i="17"/>
  <c r="F192" i="17"/>
  <c r="Q191" i="17"/>
  <c r="N191" i="17"/>
  <c r="K191" i="17"/>
  <c r="H191" i="17"/>
  <c r="G191" i="17"/>
  <c r="F191" i="17"/>
  <c r="Q190" i="17"/>
  <c r="N190" i="17"/>
  <c r="K190" i="17"/>
  <c r="H190" i="17"/>
  <c r="G190" i="17"/>
  <c r="F190" i="17"/>
  <c r="Q189" i="17"/>
  <c r="N189" i="17"/>
  <c r="K189" i="17"/>
  <c r="H189" i="17"/>
  <c r="G189" i="17"/>
  <c r="F189" i="17"/>
  <c r="Q188" i="17"/>
  <c r="N188" i="17"/>
  <c r="K188" i="17"/>
  <c r="H188" i="17"/>
  <c r="G188" i="17"/>
  <c r="F188" i="17"/>
  <c r="Q187" i="17"/>
  <c r="N187" i="17"/>
  <c r="K187" i="17"/>
  <c r="H187" i="17"/>
  <c r="G187" i="17"/>
  <c r="F187" i="17"/>
  <c r="Q186" i="17"/>
  <c r="N186" i="17"/>
  <c r="K186" i="17"/>
  <c r="H186" i="17"/>
  <c r="G186" i="17"/>
  <c r="F186" i="17"/>
  <c r="Q185" i="17"/>
  <c r="N185" i="17"/>
  <c r="K185" i="17"/>
  <c r="H185" i="17"/>
  <c r="G185" i="17"/>
  <c r="F185" i="17"/>
  <c r="Q184" i="17"/>
  <c r="N184" i="17"/>
  <c r="K184" i="17"/>
  <c r="H184" i="17"/>
  <c r="G184" i="17"/>
  <c r="F184" i="17"/>
  <c r="Q183" i="17"/>
  <c r="N183" i="17"/>
  <c r="K183" i="17"/>
  <c r="H183" i="17"/>
  <c r="G183" i="17"/>
  <c r="F183" i="17"/>
  <c r="Q182" i="17"/>
  <c r="N182" i="17"/>
  <c r="K182" i="17"/>
  <c r="H182" i="17"/>
  <c r="G182" i="17"/>
  <c r="F182" i="17"/>
  <c r="Q181" i="17"/>
  <c r="N181" i="17"/>
  <c r="K181" i="17"/>
  <c r="H181" i="17"/>
  <c r="G181" i="17"/>
  <c r="F181" i="17"/>
  <c r="Q180" i="17"/>
  <c r="N180" i="17"/>
  <c r="K180" i="17"/>
  <c r="H180" i="17"/>
  <c r="G180" i="17"/>
  <c r="F180" i="17"/>
  <c r="Q179" i="17"/>
  <c r="N179" i="17"/>
  <c r="K179" i="17"/>
  <c r="H179" i="17"/>
  <c r="G179" i="17"/>
  <c r="F179" i="17"/>
  <c r="Q178" i="17"/>
  <c r="N178" i="17"/>
  <c r="K178" i="17"/>
  <c r="H178" i="17"/>
  <c r="G178" i="17"/>
  <c r="F178" i="17"/>
  <c r="S177" i="17"/>
  <c r="S175" i="17" s="1"/>
  <c r="R177" i="17"/>
  <c r="P177" i="17"/>
  <c r="P175" i="17" s="1"/>
  <c r="O177" i="17"/>
  <c r="O175" i="17" s="1"/>
  <c r="M177" i="17"/>
  <c r="M175" i="17" s="1"/>
  <c r="L177" i="17"/>
  <c r="J177" i="17"/>
  <c r="I177" i="17"/>
  <c r="Q174" i="17"/>
  <c r="N174" i="17"/>
  <c r="K174" i="17"/>
  <c r="H174" i="17"/>
  <c r="G174" i="17"/>
  <c r="F174" i="17"/>
  <c r="Q173" i="17"/>
  <c r="N173" i="17"/>
  <c r="K173" i="17"/>
  <c r="H173" i="17"/>
  <c r="G173" i="17"/>
  <c r="F173" i="17"/>
  <c r="Q172" i="17"/>
  <c r="N172" i="17"/>
  <c r="K172" i="17"/>
  <c r="H172" i="17"/>
  <c r="G172" i="17"/>
  <c r="F172" i="17"/>
  <c r="S171" i="17"/>
  <c r="S169" i="17" s="1"/>
  <c r="R171" i="17"/>
  <c r="R169" i="17" s="1"/>
  <c r="P171" i="17"/>
  <c r="P169" i="17" s="1"/>
  <c r="O171" i="17"/>
  <c r="M171" i="17"/>
  <c r="L171" i="17"/>
  <c r="L169" i="17" s="1"/>
  <c r="J171" i="17"/>
  <c r="J169" i="17" s="1"/>
  <c r="I171" i="17"/>
  <c r="Q168" i="17"/>
  <c r="N168" i="17"/>
  <c r="K168" i="17"/>
  <c r="H168" i="17"/>
  <c r="G168" i="17"/>
  <c r="F168" i="17"/>
  <c r="Q167" i="17"/>
  <c r="N167" i="17"/>
  <c r="K167" i="17"/>
  <c r="H167" i="17"/>
  <c r="G167" i="17"/>
  <c r="F167" i="17"/>
  <c r="Q166" i="17"/>
  <c r="N166" i="17"/>
  <c r="K166" i="17"/>
  <c r="H166" i="17"/>
  <c r="G166" i="17"/>
  <c r="F166" i="17"/>
  <c r="Q165" i="17"/>
  <c r="N165" i="17"/>
  <c r="K165" i="17"/>
  <c r="H165" i="17"/>
  <c r="G165" i="17"/>
  <c r="F165" i="17"/>
  <c r="Q164" i="17"/>
  <c r="N164" i="17"/>
  <c r="K164" i="17"/>
  <c r="H164" i="17"/>
  <c r="G164" i="17"/>
  <c r="F164" i="17"/>
  <c r="S160" i="17"/>
  <c r="P160" i="17"/>
  <c r="O160" i="17"/>
  <c r="L160" i="17"/>
  <c r="I160" i="17"/>
  <c r="Q159" i="17"/>
  <c r="N159" i="17"/>
  <c r="K159" i="17"/>
  <c r="H159" i="17"/>
  <c r="G159" i="17"/>
  <c r="F159" i="17"/>
  <c r="Q158" i="17"/>
  <c r="N158" i="17"/>
  <c r="K158" i="17"/>
  <c r="H158" i="17"/>
  <c r="G158" i="17"/>
  <c r="F158" i="17"/>
  <c r="Q157" i="17"/>
  <c r="N157" i="17"/>
  <c r="K157" i="17"/>
  <c r="H157" i="17"/>
  <c r="G157" i="17"/>
  <c r="F157" i="17"/>
  <c r="Q154" i="17"/>
  <c r="N154" i="17"/>
  <c r="K154" i="17"/>
  <c r="H154" i="17"/>
  <c r="G154" i="17"/>
  <c r="F154" i="17"/>
  <c r="S147" i="17"/>
  <c r="R147" i="17"/>
  <c r="P147" i="17"/>
  <c r="O147" i="17"/>
  <c r="M147" i="17"/>
  <c r="J147" i="17"/>
  <c r="Q146" i="17"/>
  <c r="N146" i="17"/>
  <c r="K146" i="17"/>
  <c r="H146" i="17"/>
  <c r="G146" i="17"/>
  <c r="F146" i="17"/>
  <c r="Q145" i="17"/>
  <c r="N145" i="17"/>
  <c r="K145" i="17"/>
  <c r="H145" i="17"/>
  <c r="G145" i="17"/>
  <c r="F145" i="17"/>
  <c r="Q144" i="17"/>
  <c r="N144" i="17"/>
  <c r="K144" i="17"/>
  <c r="H144" i="17"/>
  <c r="G144" i="17"/>
  <c r="F144" i="17"/>
  <c r="Q143" i="17"/>
  <c r="N143" i="17"/>
  <c r="K143" i="17"/>
  <c r="H143" i="17"/>
  <c r="G143" i="17"/>
  <c r="F143" i="17"/>
  <c r="Q142" i="17"/>
  <c r="N142" i="17"/>
  <c r="K142" i="17"/>
  <c r="H142" i="17"/>
  <c r="G142" i="17"/>
  <c r="F142" i="17"/>
  <c r="Q141" i="17"/>
  <c r="N141" i="17"/>
  <c r="K141" i="17"/>
  <c r="H141" i="17"/>
  <c r="G141" i="17"/>
  <c r="F141" i="17"/>
  <c r="Q140" i="17"/>
  <c r="N140" i="17"/>
  <c r="K140" i="17"/>
  <c r="H140" i="17"/>
  <c r="G140" i="17"/>
  <c r="F140" i="17"/>
  <c r="Q138" i="17"/>
  <c r="N138" i="17"/>
  <c r="K138" i="17"/>
  <c r="H138" i="17"/>
  <c r="G138" i="17"/>
  <c r="F138" i="17"/>
  <c r="S134" i="17"/>
  <c r="R134" i="17"/>
  <c r="P134" i="17"/>
  <c r="O134" i="17"/>
  <c r="M134" i="17"/>
  <c r="J134" i="17"/>
  <c r="Q133" i="17"/>
  <c r="N133" i="17"/>
  <c r="K133" i="17"/>
  <c r="H133" i="17"/>
  <c r="G133" i="17"/>
  <c r="F133" i="17"/>
  <c r="Q132" i="17"/>
  <c r="N132" i="17"/>
  <c r="K132" i="17"/>
  <c r="H132" i="17"/>
  <c r="G132" i="17"/>
  <c r="F132" i="17"/>
  <c r="Q131" i="17"/>
  <c r="N131" i="17"/>
  <c r="K131" i="17"/>
  <c r="H131" i="17"/>
  <c r="G131" i="17"/>
  <c r="F131" i="17"/>
  <c r="Q130" i="17"/>
  <c r="N130" i="17"/>
  <c r="K130" i="17"/>
  <c r="H130" i="17"/>
  <c r="G130" i="17"/>
  <c r="F130" i="17"/>
  <c r="Q129" i="17"/>
  <c r="N129" i="17"/>
  <c r="K129" i="17"/>
  <c r="H129" i="17"/>
  <c r="G129" i="17"/>
  <c r="F129" i="17"/>
  <c r="Q128" i="17"/>
  <c r="N128" i="17"/>
  <c r="K128" i="17"/>
  <c r="H128" i="17"/>
  <c r="G128" i="17"/>
  <c r="F128" i="17"/>
  <c r="S124" i="17"/>
  <c r="P124" i="17"/>
  <c r="M124" i="17"/>
  <c r="I124" i="17"/>
  <c r="Q123" i="17"/>
  <c r="N123" i="17"/>
  <c r="K123" i="17"/>
  <c r="H123" i="17"/>
  <c r="G123" i="17"/>
  <c r="F123" i="17"/>
  <c r="Q122" i="17"/>
  <c r="N122" i="17"/>
  <c r="K122" i="17"/>
  <c r="H122" i="17"/>
  <c r="G122" i="17"/>
  <c r="F122" i="17"/>
  <c r="Q121" i="17"/>
  <c r="N121" i="17"/>
  <c r="K121" i="17"/>
  <c r="H121" i="17"/>
  <c r="G121" i="17"/>
  <c r="F121" i="17"/>
  <c r="Q120" i="17"/>
  <c r="N120" i="17"/>
  <c r="K120" i="17"/>
  <c r="H120" i="17"/>
  <c r="G120" i="17"/>
  <c r="F120" i="17"/>
  <c r="Q119" i="17"/>
  <c r="N119" i="17"/>
  <c r="K119" i="17"/>
  <c r="H119" i="17"/>
  <c r="G119" i="17"/>
  <c r="F119" i="17"/>
  <c r="Q118" i="17"/>
  <c r="N118" i="17"/>
  <c r="K118" i="17"/>
  <c r="H118" i="17"/>
  <c r="G118" i="17"/>
  <c r="F118" i="17"/>
  <c r="Q117" i="17"/>
  <c r="N117" i="17"/>
  <c r="K117" i="17"/>
  <c r="H117" i="17"/>
  <c r="G117" i="17"/>
  <c r="F117" i="17"/>
  <c r="Q116" i="17"/>
  <c r="N116" i="17"/>
  <c r="K116" i="17"/>
  <c r="H116" i="17"/>
  <c r="G116" i="17"/>
  <c r="F116" i="17"/>
  <c r="Q115" i="17"/>
  <c r="N115" i="17"/>
  <c r="K115" i="17"/>
  <c r="H115" i="17"/>
  <c r="G115" i="17"/>
  <c r="F115" i="17"/>
  <c r="S114" i="17"/>
  <c r="S112" i="17" s="1"/>
  <c r="R114" i="17"/>
  <c r="P114" i="17"/>
  <c r="P112" i="17" s="1"/>
  <c r="O114" i="17"/>
  <c r="M114" i="17"/>
  <c r="M112" i="17" s="1"/>
  <c r="L114" i="17"/>
  <c r="J114" i="17"/>
  <c r="J112" i="17" s="1"/>
  <c r="I114" i="17"/>
  <c r="I112" i="17" s="1"/>
  <c r="Q111" i="17"/>
  <c r="N111" i="17"/>
  <c r="K111" i="17"/>
  <c r="H111" i="17"/>
  <c r="G111" i="17"/>
  <c r="F111" i="17"/>
  <c r="Q110" i="17"/>
  <c r="N110" i="17"/>
  <c r="K110" i="17"/>
  <c r="H110" i="17"/>
  <c r="G110" i="17"/>
  <c r="F110" i="17"/>
  <c r="Q109" i="17"/>
  <c r="N109" i="17"/>
  <c r="K109" i="17"/>
  <c r="H109" i="17"/>
  <c r="G109" i="17"/>
  <c r="F109" i="17"/>
  <c r="Q108" i="17"/>
  <c r="N108" i="17"/>
  <c r="K108" i="17"/>
  <c r="H108" i="17"/>
  <c r="G108" i="17"/>
  <c r="F108" i="17"/>
  <c r="Q107" i="17"/>
  <c r="N107" i="17"/>
  <c r="K107" i="17"/>
  <c r="H107" i="17"/>
  <c r="G107" i="17"/>
  <c r="F107" i="17"/>
  <c r="Q106" i="17"/>
  <c r="N106" i="17"/>
  <c r="K106" i="17"/>
  <c r="H106" i="17"/>
  <c r="G106" i="17"/>
  <c r="F106" i="17"/>
  <c r="Q104" i="17"/>
  <c r="N104" i="17"/>
  <c r="K104" i="17"/>
  <c r="H104" i="17"/>
  <c r="G104" i="17"/>
  <c r="F104" i="17"/>
  <c r="Q102" i="17"/>
  <c r="N102" i="17"/>
  <c r="K102" i="17"/>
  <c r="H102" i="17"/>
  <c r="G102" i="17"/>
  <c r="F102" i="17"/>
  <c r="Q101" i="17"/>
  <c r="N101" i="17"/>
  <c r="K101" i="17"/>
  <c r="H101" i="17"/>
  <c r="G101" i="17"/>
  <c r="F101" i="17"/>
  <c r="Q100" i="17"/>
  <c r="N100" i="17"/>
  <c r="K100" i="17"/>
  <c r="H100" i="17"/>
  <c r="G100" i="17"/>
  <c r="F100" i="17"/>
  <c r="S99" i="17"/>
  <c r="S97" i="17" s="1"/>
  <c r="R99" i="17"/>
  <c r="R97" i="17" s="1"/>
  <c r="P99" i="17"/>
  <c r="P97" i="17" s="1"/>
  <c r="O99" i="17"/>
  <c r="O97" i="17" s="1"/>
  <c r="M99" i="17"/>
  <c r="L99" i="17"/>
  <c r="J99" i="17"/>
  <c r="J97" i="17" s="1"/>
  <c r="I99" i="17"/>
  <c r="Q96" i="17"/>
  <c r="N96" i="17"/>
  <c r="K96" i="17"/>
  <c r="H96" i="17"/>
  <c r="G96" i="17"/>
  <c r="F96" i="17"/>
  <c r="S95" i="17"/>
  <c r="S93" i="17" s="1"/>
  <c r="R95" i="17"/>
  <c r="R93" i="17" s="1"/>
  <c r="P95" i="17"/>
  <c r="P93" i="17" s="1"/>
  <c r="O95" i="17"/>
  <c r="O93" i="17" s="1"/>
  <c r="M95" i="17"/>
  <c r="M93" i="17" s="1"/>
  <c r="L95" i="17"/>
  <c r="J95" i="17"/>
  <c r="J93" i="17" s="1"/>
  <c r="I95" i="17"/>
  <c r="Q91" i="17"/>
  <c r="N91" i="17"/>
  <c r="K91" i="17"/>
  <c r="H91" i="17"/>
  <c r="G91" i="17"/>
  <c r="F91" i="17"/>
  <c r="Q90" i="17"/>
  <c r="N90" i="17"/>
  <c r="K90" i="17"/>
  <c r="H90" i="17"/>
  <c r="G90" i="17"/>
  <c r="F90" i="17"/>
  <c r="Q89" i="17"/>
  <c r="N89" i="17"/>
  <c r="K89" i="17"/>
  <c r="H89" i="17"/>
  <c r="G89" i="17"/>
  <c r="F89" i="17"/>
  <c r="Q88" i="17"/>
  <c r="N88" i="17"/>
  <c r="K88" i="17"/>
  <c r="H88" i="17"/>
  <c r="G88" i="17"/>
  <c r="F88" i="17"/>
  <c r="Q87" i="17"/>
  <c r="N87" i="17"/>
  <c r="K87" i="17"/>
  <c r="H87" i="17"/>
  <c r="G87" i="17"/>
  <c r="F87" i="17"/>
  <c r="Q86" i="17"/>
  <c r="N86" i="17"/>
  <c r="K86" i="17"/>
  <c r="H86" i="17"/>
  <c r="G86" i="17"/>
  <c r="F86" i="17"/>
  <c r="Q85" i="17"/>
  <c r="N85" i="17"/>
  <c r="K85" i="17"/>
  <c r="H85" i="17"/>
  <c r="G85" i="17"/>
  <c r="F85" i="17"/>
  <c r="Q83" i="17"/>
  <c r="N83" i="17"/>
  <c r="K83" i="17"/>
  <c r="H83" i="17"/>
  <c r="G83" i="17"/>
  <c r="F83" i="17"/>
  <c r="S80" i="17"/>
  <c r="P80" i="17"/>
  <c r="M80" i="17"/>
  <c r="L80" i="17"/>
  <c r="I80" i="17"/>
  <c r="Q79" i="17"/>
  <c r="N79" i="17"/>
  <c r="K79" i="17"/>
  <c r="H79" i="17"/>
  <c r="G79" i="17"/>
  <c r="F79" i="17"/>
  <c r="Q78" i="17"/>
  <c r="N78" i="17"/>
  <c r="K78" i="17"/>
  <c r="H78" i="17"/>
  <c r="G78" i="17"/>
  <c r="F78" i="17"/>
  <c r="Q77" i="17"/>
  <c r="N77" i="17"/>
  <c r="K77" i="17"/>
  <c r="H77" i="17"/>
  <c r="G77" i="17"/>
  <c r="F77" i="17"/>
  <c r="Q76" i="17"/>
  <c r="N76" i="17"/>
  <c r="K76" i="17"/>
  <c r="H76" i="17"/>
  <c r="G76" i="17"/>
  <c r="F76" i="17"/>
  <c r="Q75" i="17"/>
  <c r="N75" i="17"/>
  <c r="K75" i="17"/>
  <c r="H75" i="17"/>
  <c r="G75" i="17"/>
  <c r="F75" i="17"/>
  <c r="R70" i="17"/>
  <c r="P70" i="17"/>
  <c r="M70" i="17"/>
  <c r="L70" i="17"/>
  <c r="J70" i="17"/>
  <c r="Q69" i="17"/>
  <c r="N69" i="17"/>
  <c r="K69" i="17"/>
  <c r="H69" i="17"/>
  <c r="G69" i="17"/>
  <c r="F69" i="17"/>
  <c r="Q68" i="17"/>
  <c r="N68" i="17"/>
  <c r="K68" i="17"/>
  <c r="H68" i="17"/>
  <c r="G68" i="17"/>
  <c r="F68" i="17"/>
  <c r="Q67" i="17"/>
  <c r="N67" i="17"/>
  <c r="K67" i="17"/>
  <c r="H67" i="17"/>
  <c r="G67" i="17"/>
  <c r="F67" i="17"/>
  <c r="Q66" i="17"/>
  <c r="N66" i="17"/>
  <c r="K66" i="17"/>
  <c r="H66" i="17"/>
  <c r="G66" i="17"/>
  <c r="F66" i="17"/>
  <c r="Q65" i="17"/>
  <c r="N65" i="17"/>
  <c r="K65" i="17"/>
  <c r="H65" i="17"/>
  <c r="G65" i="17"/>
  <c r="F65" i="17"/>
  <c r="Q64" i="17"/>
  <c r="N64" i="17"/>
  <c r="K64" i="17"/>
  <c r="H64" i="17"/>
  <c r="G64" i="17"/>
  <c r="F64" i="17"/>
  <c r="S63" i="17"/>
  <c r="R63" i="17"/>
  <c r="R61" i="17" s="1"/>
  <c r="P63" i="17"/>
  <c r="P61" i="17" s="1"/>
  <c r="O63" i="17"/>
  <c r="M63" i="17"/>
  <c r="M61" i="17" s="1"/>
  <c r="L63" i="17"/>
  <c r="L61" i="17" s="1"/>
  <c r="J63" i="17"/>
  <c r="J61" i="17" s="1"/>
  <c r="I63" i="17"/>
  <c r="I61" i="17" s="1"/>
  <c r="Q60" i="17"/>
  <c r="N60" i="17"/>
  <c r="K60" i="17"/>
  <c r="H60" i="17"/>
  <c r="G60" i="17"/>
  <c r="F60" i="17"/>
  <c r="Q59" i="17"/>
  <c r="N59" i="17"/>
  <c r="K59" i="17"/>
  <c r="H59" i="17"/>
  <c r="G59" i="17"/>
  <c r="F59" i="17"/>
  <c r="Q58" i="17"/>
  <c r="N58" i="17"/>
  <c r="K58" i="17"/>
  <c r="H58" i="17"/>
  <c r="G58" i="17"/>
  <c r="F58" i="17"/>
  <c r="Q57" i="17"/>
  <c r="N57" i="17"/>
  <c r="K57" i="17"/>
  <c r="H57" i="17"/>
  <c r="G57" i="17"/>
  <c r="F57" i="17"/>
  <c r="Q56" i="17"/>
  <c r="N56" i="17"/>
  <c r="K56" i="17"/>
  <c r="H56" i="17"/>
  <c r="G56" i="17"/>
  <c r="F56" i="17"/>
  <c r="Q55" i="17"/>
  <c r="N55" i="17"/>
  <c r="K55" i="17"/>
  <c r="H55" i="17"/>
  <c r="G55" i="17"/>
  <c r="F55" i="17"/>
  <c r="Q54" i="17"/>
  <c r="N54" i="17"/>
  <c r="K54" i="17"/>
  <c r="H54" i="17"/>
  <c r="G54" i="17"/>
  <c r="F54" i="17"/>
  <c r="Q53" i="17"/>
  <c r="N53" i="17"/>
  <c r="K53" i="17"/>
  <c r="H53" i="17"/>
  <c r="G53" i="17"/>
  <c r="F53" i="17"/>
  <c r="S52" i="17"/>
  <c r="S50" i="17" s="1"/>
  <c r="R52" i="17"/>
  <c r="R50" i="17" s="1"/>
  <c r="P52" i="17"/>
  <c r="O52" i="17"/>
  <c r="O50" i="17" s="1"/>
  <c r="M52" i="17"/>
  <c r="M50" i="17" s="1"/>
  <c r="L52" i="17"/>
  <c r="J52" i="17"/>
  <c r="I52" i="17"/>
  <c r="I50" i="17" s="1"/>
  <c r="Q49" i="17"/>
  <c r="N49" i="17"/>
  <c r="K49" i="17"/>
  <c r="H49" i="17"/>
  <c r="G49" i="17"/>
  <c r="F49" i="17"/>
  <c r="Q48" i="17"/>
  <c r="N48" i="17"/>
  <c r="K48" i="17"/>
  <c r="H48" i="17"/>
  <c r="G48" i="17"/>
  <c r="F48" i="17"/>
  <c r="Q47" i="17"/>
  <c r="N47" i="17"/>
  <c r="K47" i="17"/>
  <c r="H47" i="17"/>
  <c r="G47" i="17"/>
  <c r="F47" i="17"/>
  <c r="Q46" i="17"/>
  <c r="N46" i="17"/>
  <c r="K46" i="17"/>
  <c r="H46" i="17"/>
  <c r="G46" i="17"/>
  <c r="F46" i="17"/>
  <c r="Q45" i="17"/>
  <c r="N45" i="17"/>
  <c r="K45" i="17"/>
  <c r="H45" i="17"/>
  <c r="G45" i="17"/>
  <c r="F45" i="17"/>
  <c r="Q44" i="17"/>
  <c r="N44" i="17"/>
  <c r="K44" i="17"/>
  <c r="H44" i="17"/>
  <c r="G44" i="17"/>
  <c r="F44" i="17"/>
  <c r="Q43" i="17"/>
  <c r="N43" i="17"/>
  <c r="K43" i="17"/>
  <c r="H43" i="17"/>
  <c r="G43" i="17"/>
  <c r="F43" i="17"/>
  <c r="Q41" i="17"/>
  <c r="N41" i="17"/>
  <c r="K41" i="17"/>
  <c r="H41" i="17"/>
  <c r="G41" i="17"/>
  <c r="F41" i="17"/>
  <c r="Q40" i="17"/>
  <c r="N40" i="17"/>
  <c r="K40" i="17"/>
  <c r="H40" i="17"/>
  <c r="G40" i="17"/>
  <c r="F40" i="17"/>
  <c r="S39" i="17"/>
  <c r="S37" i="17" s="1"/>
  <c r="R39" i="17"/>
  <c r="R37" i="17" s="1"/>
  <c r="P39" i="17"/>
  <c r="P37" i="17" s="1"/>
  <c r="O39" i="17"/>
  <c r="O37" i="17" s="1"/>
  <c r="M39" i="17"/>
  <c r="L39" i="17"/>
  <c r="L37" i="17" s="1"/>
  <c r="J39" i="17"/>
  <c r="I39" i="17"/>
  <c r="Q32" i="17"/>
  <c r="N32" i="17"/>
  <c r="K32" i="17"/>
  <c r="H32" i="17"/>
  <c r="G32" i="17"/>
  <c r="F32" i="17"/>
  <c r="Q31" i="17"/>
  <c r="N31" i="17"/>
  <c r="K31" i="17"/>
  <c r="H31" i="17"/>
  <c r="G31" i="17"/>
  <c r="F31" i="17"/>
  <c r="Q30" i="17"/>
  <c r="N30" i="17"/>
  <c r="K30" i="17"/>
  <c r="H30" i="17"/>
  <c r="G30" i="17"/>
  <c r="F30" i="17"/>
  <c r="Q28" i="17"/>
  <c r="N28" i="17"/>
  <c r="K28" i="17"/>
  <c r="H28" i="17"/>
  <c r="G28" i="17"/>
  <c r="F28" i="17"/>
  <c r="Q27" i="17"/>
  <c r="N27" i="17"/>
  <c r="K27" i="17"/>
  <c r="H27" i="17"/>
  <c r="G27" i="17"/>
  <c r="F27" i="17"/>
  <c r="Q26" i="17"/>
  <c r="N26" i="17"/>
  <c r="K26" i="17"/>
  <c r="H26" i="17"/>
  <c r="G26" i="17"/>
  <c r="F26" i="17"/>
  <c r="Q25" i="17"/>
  <c r="N25" i="17"/>
  <c r="K25" i="17"/>
  <c r="H25" i="17"/>
  <c r="G25" i="17"/>
  <c r="F25" i="17"/>
  <c r="Q24" i="17"/>
  <c r="N24" i="17"/>
  <c r="K24" i="17"/>
  <c r="H24" i="17"/>
  <c r="G24" i="17"/>
  <c r="F24" i="17"/>
  <c r="Q23" i="17"/>
  <c r="N23" i="17"/>
  <c r="K23" i="17"/>
  <c r="H23" i="17"/>
  <c r="G23" i="17"/>
  <c r="F23" i="17"/>
  <c r="Q21" i="17"/>
  <c r="N21" i="17"/>
  <c r="K21" i="17"/>
  <c r="H21" i="17"/>
  <c r="G21" i="17"/>
  <c r="F21" i="17"/>
  <c r="Q20" i="17"/>
  <c r="N20" i="17"/>
  <c r="K20" i="17"/>
  <c r="H20" i="17"/>
  <c r="G20" i="17"/>
  <c r="F20" i="17"/>
  <c r="Q19" i="17"/>
  <c r="N19" i="17"/>
  <c r="K19" i="17"/>
  <c r="H19" i="17"/>
  <c r="G19" i="17"/>
  <c r="F19" i="17"/>
  <c r="Q18" i="17"/>
  <c r="N18" i="17"/>
  <c r="K18" i="17"/>
  <c r="H18" i="17"/>
  <c r="G18" i="17"/>
  <c r="F18" i="17"/>
  <c r="Q17" i="17"/>
  <c r="N17" i="17"/>
  <c r="K17" i="17"/>
  <c r="H17" i="17"/>
  <c r="G17" i="17"/>
  <c r="F17" i="17"/>
  <c r="S14" i="17"/>
  <c r="R14" i="17"/>
  <c r="P14" i="17"/>
  <c r="M14" i="17"/>
  <c r="L14" i="17"/>
  <c r="J14" i="17"/>
  <c r="I14" i="17"/>
  <c r="Q15" i="17"/>
  <c r="N15" i="17"/>
  <c r="K15" i="17"/>
  <c r="H15" i="17"/>
  <c r="G15" i="17"/>
  <c r="F15" i="17"/>
  <c r="B13" i="17"/>
  <c r="C13" i="17" s="1"/>
  <c r="D13" i="17" s="1"/>
  <c r="E13" i="17" s="1"/>
  <c r="F13" i="17" s="1"/>
  <c r="G13" i="17" s="1"/>
  <c r="H13" i="17" s="1"/>
  <c r="I13" i="17" s="1"/>
  <c r="J13" i="17" s="1"/>
  <c r="K13" i="17" s="1"/>
  <c r="L13" i="17" s="1"/>
  <c r="M13" i="17" s="1"/>
  <c r="N13" i="17" s="1"/>
  <c r="O13" i="17" s="1"/>
  <c r="P13" i="17" s="1"/>
  <c r="Q13" i="17" s="1"/>
  <c r="R13" i="17" s="1"/>
  <c r="S13" i="17" s="1"/>
  <c r="E230" i="17" l="1"/>
  <c r="N16" i="17"/>
  <c r="E237" i="17"/>
  <c r="N147" i="17"/>
  <c r="O14" i="17"/>
  <c r="N126" i="17"/>
  <c r="E173" i="17"/>
  <c r="F177" i="17"/>
  <c r="Q162" i="17"/>
  <c r="E48" i="17"/>
  <c r="K114" i="17"/>
  <c r="N97" i="17"/>
  <c r="E130" i="17"/>
  <c r="O124" i="17"/>
  <c r="N124" i="17" s="1"/>
  <c r="F162" i="17"/>
  <c r="K126" i="17"/>
  <c r="E129" i="17"/>
  <c r="Q134" i="17"/>
  <c r="E31" i="17"/>
  <c r="K16" i="17"/>
  <c r="N39" i="17"/>
  <c r="E40" i="17"/>
  <c r="E43" i="17"/>
  <c r="K72" i="17"/>
  <c r="Q99" i="17"/>
  <c r="Q149" i="17"/>
  <c r="K14" i="17"/>
  <c r="F16" i="17"/>
  <c r="L124" i="17"/>
  <c r="K124" i="17" s="1"/>
  <c r="F126" i="17"/>
  <c r="E98" i="17"/>
  <c r="G63" i="17"/>
  <c r="L112" i="17"/>
  <c r="K112" i="17" s="1"/>
  <c r="E159" i="17"/>
  <c r="N162" i="17"/>
  <c r="E168" i="17"/>
  <c r="E109" i="17"/>
  <c r="E60" i="17"/>
  <c r="H72" i="17"/>
  <c r="K82" i="17"/>
  <c r="E116" i="17"/>
  <c r="E117" i="17"/>
  <c r="I175" i="17"/>
  <c r="E57" i="17"/>
  <c r="N160" i="17"/>
  <c r="N171" i="17"/>
  <c r="E24" i="17"/>
  <c r="K63" i="17"/>
  <c r="H63" i="17"/>
  <c r="E89" i="17"/>
  <c r="E172" i="17"/>
  <c r="E174" i="17"/>
  <c r="F206" i="17"/>
  <c r="E226" i="17"/>
  <c r="E27" i="17"/>
  <c r="E90" i="17"/>
  <c r="N177" i="17"/>
  <c r="E180" i="17"/>
  <c r="E184" i="17"/>
  <c r="E192" i="17"/>
  <c r="E119" i="17"/>
  <c r="E203" i="17"/>
  <c r="N231" i="17"/>
  <c r="E236" i="17"/>
  <c r="E59" i="17"/>
  <c r="E188" i="17"/>
  <c r="E26" i="17"/>
  <c r="E120" i="17"/>
  <c r="E142" i="17"/>
  <c r="E146" i="17"/>
  <c r="E23" i="17"/>
  <c r="E100" i="17"/>
  <c r="E15" i="17"/>
  <c r="H196" i="17"/>
  <c r="E197" i="17"/>
  <c r="E18" i="17"/>
  <c r="E32" i="17"/>
  <c r="E67" i="17"/>
  <c r="Q93" i="17"/>
  <c r="Q95" i="17"/>
  <c r="E102" i="17"/>
  <c r="Q136" i="17"/>
  <c r="E209" i="17"/>
  <c r="E47" i="17"/>
  <c r="E65" i="17"/>
  <c r="E69" i="17"/>
  <c r="E76" i="17"/>
  <c r="E88" i="17"/>
  <c r="E145" i="17"/>
  <c r="E178" i="17"/>
  <c r="E182" i="17"/>
  <c r="E190" i="17"/>
  <c r="G196" i="17"/>
  <c r="E211" i="17"/>
  <c r="E158" i="17"/>
  <c r="E193" i="17"/>
  <c r="E208" i="17"/>
  <c r="Q217" i="17"/>
  <c r="E219" i="17"/>
  <c r="E222" i="17"/>
  <c r="E224" i="17"/>
  <c r="Q231" i="17"/>
  <c r="E44" i="17"/>
  <c r="H52" i="17"/>
  <c r="H14" i="17"/>
  <c r="E19" i="17"/>
  <c r="E49" i="17"/>
  <c r="E53" i="17"/>
  <c r="E78" i="17"/>
  <c r="N82" i="17"/>
  <c r="E86" i="17"/>
  <c r="Q171" i="17"/>
  <c r="H217" i="17"/>
  <c r="E228" i="17"/>
  <c r="O229" i="17"/>
  <c r="G231" i="17"/>
  <c r="E17" i="17"/>
  <c r="E21" i="17"/>
  <c r="E28" i="17"/>
  <c r="E55" i="17"/>
  <c r="E75" i="17"/>
  <c r="E79" i="17"/>
  <c r="E104" i="17"/>
  <c r="K162" i="17"/>
  <c r="E199" i="17"/>
  <c r="N206" i="17"/>
  <c r="G217" i="17"/>
  <c r="E218" i="17"/>
  <c r="E223" i="17"/>
  <c r="E41" i="17"/>
  <c r="E56" i="17"/>
  <c r="E64" i="17"/>
  <c r="E68" i="17"/>
  <c r="E85" i="17"/>
  <c r="E87" i="17"/>
  <c r="E96" i="17"/>
  <c r="E164" i="17"/>
  <c r="E179" i="17"/>
  <c r="N204" i="17"/>
  <c r="E214" i="17"/>
  <c r="E227" i="17"/>
  <c r="Q229" i="17"/>
  <c r="E234" i="17"/>
  <c r="E110" i="17"/>
  <c r="E141" i="17"/>
  <c r="E20" i="17"/>
  <c r="E30" i="17"/>
  <c r="Q39" i="17"/>
  <c r="E46" i="17"/>
  <c r="E54" i="17"/>
  <c r="K61" i="17"/>
  <c r="E66" i="17"/>
  <c r="E77" i="17"/>
  <c r="E83" i="17"/>
  <c r="N95" i="17"/>
  <c r="E106" i="17"/>
  <c r="E108" i="17"/>
  <c r="E111" i="17"/>
  <c r="E121" i="17"/>
  <c r="E123" i="17"/>
  <c r="H126" i="17"/>
  <c r="E131" i="17"/>
  <c r="E133" i="17"/>
  <c r="G136" i="17"/>
  <c r="N134" i="17"/>
  <c r="E138" i="17"/>
  <c r="E154" i="17"/>
  <c r="M160" i="17"/>
  <c r="R160" i="17"/>
  <c r="Q160" i="17" s="1"/>
  <c r="E165" i="17"/>
  <c r="E167" i="17"/>
  <c r="N37" i="17"/>
  <c r="E45" i="17"/>
  <c r="G52" i="17"/>
  <c r="F63" i="17"/>
  <c r="F72" i="17"/>
  <c r="K70" i="17"/>
  <c r="O80" i="17"/>
  <c r="N80" i="17" s="1"/>
  <c r="E91" i="17"/>
  <c r="N93" i="17"/>
  <c r="N99" i="17"/>
  <c r="E101" i="17"/>
  <c r="H114" i="17"/>
  <c r="G114" i="17"/>
  <c r="E128" i="17"/>
  <c r="K136" i="17"/>
  <c r="E143" i="17"/>
  <c r="Q147" i="17"/>
  <c r="E166" i="17"/>
  <c r="Q16" i="17"/>
  <c r="E25" i="17"/>
  <c r="Q52" i="17"/>
  <c r="E58" i="17"/>
  <c r="K95" i="17"/>
  <c r="E107" i="17"/>
  <c r="E115" i="17"/>
  <c r="E122" i="17"/>
  <c r="E157" i="17"/>
  <c r="Q97" i="17"/>
  <c r="E181" i="17"/>
  <c r="E183" i="17"/>
  <c r="E186" i="17"/>
  <c r="Q196" i="17"/>
  <c r="E201" i="17"/>
  <c r="K204" i="17"/>
  <c r="K206" i="17"/>
  <c r="E207" i="17"/>
  <c r="J215" i="17"/>
  <c r="H215" i="17" s="1"/>
  <c r="E221" i="17"/>
  <c r="E232" i="17"/>
  <c r="E185" i="17"/>
  <c r="E187" i="17"/>
  <c r="Q194" i="17"/>
  <c r="E202" i="17"/>
  <c r="K177" i="17"/>
  <c r="E189" i="17"/>
  <c r="E191" i="17"/>
  <c r="E210" i="17"/>
  <c r="E213" i="17"/>
  <c r="E225" i="17"/>
  <c r="Q215" i="17"/>
  <c r="H61" i="17"/>
  <c r="G162" i="17"/>
  <c r="J160" i="17"/>
  <c r="Q14" i="17"/>
  <c r="H16" i="17"/>
  <c r="G16" i="17"/>
  <c r="N52" i="17"/>
  <c r="P50" i="17"/>
  <c r="R80" i="17"/>
  <c r="Q80" i="17" s="1"/>
  <c r="Q82" i="17"/>
  <c r="F95" i="17"/>
  <c r="I93" i="17"/>
  <c r="H95" i="17"/>
  <c r="G112" i="17"/>
  <c r="H112" i="17"/>
  <c r="N114" i="17"/>
  <c r="F114" i="17"/>
  <c r="K39" i="17"/>
  <c r="M37" i="17"/>
  <c r="K37" i="17" s="1"/>
  <c r="H82" i="17"/>
  <c r="G82" i="17"/>
  <c r="J80" i="17"/>
  <c r="G80" i="17" s="1"/>
  <c r="G14" i="17"/>
  <c r="I37" i="17"/>
  <c r="F39" i="17"/>
  <c r="H39" i="17"/>
  <c r="Q37" i="17"/>
  <c r="N50" i="17"/>
  <c r="Q50" i="17"/>
  <c r="Q63" i="17"/>
  <c r="S61" i="17"/>
  <c r="Q61" i="17" s="1"/>
  <c r="O70" i="17"/>
  <c r="N70" i="17" s="1"/>
  <c r="N72" i="17"/>
  <c r="I97" i="17"/>
  <c r="F99" i="17"/>
  <c r="H99" i="17"/>
  <c r="L50" i="17"/>
  <c r="K50" i="17" s="1"/>
  <c r="K52" i="17"/>
  <c r="Q72" i="17"/>
  <c r="S70" i="17"/>
  <c r="Q70" i="17" s="1"/>
  <c r="G39" i="17"/>
  <c r="F52" i="17"/>
  <c r="O61" i="17"/>
  <c r="N61" i="17" s="1"/>
  <c r="N63" i="17"/>
  <c r="G72" i="17"/>
  <c r="F82" i="17"/>
  <c r="K80" i="17"/>
  <c r="O112" i="17"/>
  <c r="N112" i="17" s="1"/>
  <c r="J37" i="17"/>
  <c r="J50" i="17"/>
  <c r="I70" i="17"/>
  <c r="L93" i="17"/>
  <c r="K93" i="17" s="1"/>
  <c r="G95" i="17"/>
  <c r="G99" i="17"/>
  <c r="M97" i="17"/>
  <c r="G97" i="17" s="1"/>
  <c r="E118" i="17"/>
  <c r="Q126" i="17"/>
  <c r="R124" i="17"/>
  <c r="Q124" i="17" s="1"/>
  <c r="H136" i="17"/>
  <c r="I134" i="17"/>
  <c r="F136" i="17"/>
  <c r="E144" i="17"/>
  <c r="G147" i="17"/>
  <c r="K149" i="17"/>
  <c r="H162" i="17"/>
  <c r="G126" i="17"/>
  <c r="J124" i="17"/>
  <c r="G124" i="17" s="1"/>
  <c r="H149" i="17"/>
  <c r="I147" i="17"/>
  <c r="F149" i="17"/>
  <c r="F171" i="17"/>
  <c r="I169" i="17"/>
  <c r="H171" i="17"/>
  <c r="N196" i="17"/>
  <c r="P194" i="17"/>
  <c r="N194" i="17" s="1"/>
  <c r="L215" i="17"/>
  <c r="K217" i="17"/>
  <c r="G93" i="17"/>
  <c r="K99" i="17"/>
  <c r="L97" i="17"/>
  <c r="Q114" i="17"/>
  <c r="E132" i="17"/>
  <c r="G134" i="17"/>
  <c r="E140" i="17"/>
  <c r="G149" i="17"/>
  <c r="N136" i="17"/>
  <c r="N149" i="17"/>
  <c r="Q169" i="17"/>
  <c r="R112" i="17"/>
  <c r="Q112" i="17" s="1"/>
  <c r="L134" i="17"/>
  <c r="K134" i="17" s="1"/>
  <c r="L147" i="17"/>
  <c r="K147" i="17" s="1"/>
  <c r="Q206" i="17"/>
  <c r="R204" i="17"/>
  <c r="K171" i="17"/>
  <c r="G171" i="17"/>
  <c r="M169" i="17"/>
  <c r="G169" i="17" s="1"/>
  <c r="O169" i="17"/>
  <c r="N169" i="17" s="1"/>
  <c r="H177" i="17"/>
  <c r="G177" i="17"/>
  <c r="J175" i="17"/>
  <c r="N217" i="17"/>
  <c r="P215" i="17"/>
  <c r="N215" i="17" s="1"/>
  <c r="N175" i="17"/>
  <c r="R175" i="17"/>
  <c r="Q177" i="17"/>
  <c r="F196" i="17"/>
  <c r="L194" i="17"/>
  <c r="K196" i="17"/>
  <c r="H204" i="17"/>
  <c r="G204" i="17"/>
  <c r="K231" i="17"/>
  <c r="M229" i="17"/>
  <c r="H194" i="17"/>
  <c r="H206" i="17"/>
  <c r="G206" i="17"/>
  <c r="F217" i="17"/>
  <c r="I229" i="17"/>
  <c r="F231" i="17"/>
  <c r="H231" i="17"/>
  <c r="L175" i="17"/>
  <c r="P238" i="17" l="1"/>
  <c r="E206" i="17"/>
  <c r="M238" i="17"/>
  <c r="I238" i="17"/>
  <c r="J238" i="17"/>
  <c r="S238" i="17"/>
  <c r="R238" i="17"/>
  <c r="L238" i="17"/>
  <c r="B5" i="19"/>
  <c r="N229" i="17"/>
  <c r="O238" i="17"/>
  <c r="E126" i="17"/>
  <c r="F14" i="17"/>
  <c r="K160" i="17"/>
  <c r="H160" i="17"/>
  <c r="Q175" i="17"/>
  <c r="G175" i="17"/>
  <c r="E231" i="17"/>
  <c r="E196" i="17"/>
  <c r="E162" i="17"/>
  <c r="N14" i="17"/>
  <c r="E16" i="17"/>
  <c r="H175" i="17"/>
  <c r="E177" i="17"/>
  <c r="E52" i="17"/>
  <c r="E63" i="17"/>
  <c r="E136" i="17"/>
  <c r="E217" i="17"/>
  <c r="K97" i="17"/>
  <c r="G194" i="17"/>
  <c r="E72" i="17"/>
  <c r="E82" i="17"/>
  <c r="E149" i="17"/>
  <c r="K169" i="17"/>
  <c r="H124" i="17"/>
  <c r="E114" i="17"/>
  <c r="G160" i="17"/>
  <c r="F160" i="17"/>
  <c r="G70" i="17"/>
  <c r="K175" i="17"/>
  <c r="F175" i="17"/>
  <c r="G215" i="17"/>
  <c r="F112" i="17"/>
  <c r="G37" i="17"/>
  <c r="F50" i="17"/>
  <c r="H97" i="17"/>
  <c r="F97" i="17"/>
  <c r="H37" i="17"/>
  <c r="F37" i="17"/>
  <c r="K215" i="17"/>
  <c r="F215" i="17"/>
  <c r="K229" i="17"/>
  <c r="G229" i="17"/>
  <c r="F169" i="17"/>
  <c r="H169" i="17"/>
  <c r="H147" i="17"/>
  <c r="F147" i="17"/>
  <c r="F124" i="17"/>
  <c r="H134" i="17"/>
  <c r="F134" i="17"/>
  <c r="H70" i="17"/>
  <c r="F70" i="17"/>
  <c r="G61" i="17"/>
  <c r="F93" i="17"/>
  <c r="H93" i="17"/>
  <c r="H80" i="17"/>
  <c r="Q204" i="17"/>
  <c r="F204" i="17"/>
  <c r="H229" i="17"/>
  <c r="F229" i="17"/>
  <c r="K194" i="17"/>
  <c r="F194" i="17"/>
  <c r="E171" i="17"/>
  <c r="H50" i="17"/>
  <c r="G50" i="17"/>
  <c r="E99" i="17"/>
  <c r="E39" i="17"/>
  <c r="E95" i="17"/>
  <c r="F80" i="17"/>
  <c r="F61" i="17"/>
  <c r="E204" i="17" l="1"/>
  <c r="E169" i="17"/>
  <c r="K238" i="17"/>
  <c r="E147" i="17"/>
  <c r="E134" i="17"/>
  <c r="E124" i="17"/>
  <c r="E112" i="17"/>
  <c r="E97" i="17"/>
  <c r="E93" i="17"/>
  <c r="E80" i="17"/>
  <c r="E14" i="17"/>
  <c r="B6" i="19"/>
  <c r="B7" i="19" s="1"/>
  <c r="Q238" i="17"/>
  <c r="N238" i="17"/>
  <c r="G238" i="17"/>
  <c r="H238" i="17"/>
  <c r="E175" i="17"/>
  <c r="E70" i="17"/>
  <c r="E229" i="17"/>
  <c r="E194" i="17"/>
  <c r="E160" i="17"/>
  <c r="E61" i="17"/>
  <c r="E37" i="17"/>
  <c r="E215" i="17"/>
  <c r="E50" i="17"/>
  <c r="F238" i="17" l="1"/>
  <c r="E238" i="17" s="1"/>
</calcChain>
</file>

<file path=xl/sharedStrings.xml><?xml version="1.0" encoding="utf-8"?>
<sst xmlns="http://schemas.openxmlformats.org/spreadsheetml/2006/main" count="468" uniqueCount="108">
  <si>
    <t>№ п/п</t>
  </si>
  <si>
    <t>Реестровый номер МО</t>
  </si>
  <si>
    <t>в   т о м   ч и с л е   п о   к в а р т а л а м</t>
  </si>
  <si>
    <t>I квартал</t>
  </si>
  <si>
    <t>II квартал</t>
  </si>
  <si>
    <t>III квартал</t>
  </si>
  <si>
    <t>IV квартал</t>
  </si>
  <si>
    <t>ВСЕГО</t>
  </si>
  <si>
    <t>в том числе</t>
  </si>
  <si>
    <t xml:space="preserve">ВСЕГО </t>
  </si>
  <si>
    <t>Новгородский филиал ООО "АльфаСтрахование-ОМС"</t>
  </si>
  <si>
    <t>Наименование медицинской организации</t>
  </si>
  <si>
    <t>Медицинские организации за пределами территории страхования</t>
  </si>
  <si>
    <t>Проведение диспансерного наблюдения, в том числе</t>
  </si>
  <si>
    <t>ООО "Поликлиника "Полимедика Новгород Великий"</t>
  </si>
  <si>
    <t xml:space="preserve">Диспансеризация детей-сирот и детей, находящихся в трудной жизненной ситуации в учреждении </t>
  </si>
  <si>
    <t xml:space="preserve">Диспансеризация детей-сирот и детей, находящихся в трудной жизненной ситуации в семье </t>
  </si>
  <si>
    <t xml:space="preserve">Профилактические медицинские осмотры несовершеннолетних </t>
  </si>
  <si>
    <t xml:space="preserve">Диспансеризация определенных групп взрослого населения 2 этап </t>
  </si>
  <si>
    <t>ГОБУЗ "ЦГКБ"</t>
  </si>
  <si>
    <t>ГОБУЗ Старорусская ЦРБ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</si>
  <si>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</si>
  <si>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</si>
  <si>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</si>
  <si>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</si>
  <si>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</si>
  <si>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</si>
  <si>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</si>
  <si>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ОАУЗ "Поддорская ЦРБ"</t>
  </si>
  <si>
    <t>ОАУЗ "Хвойнинская ЦРБ"</t>
  </si>
  <si>
    <t>ГОБУЗ "Чудовская ЦРБ"</t>
  </si>
  <si>
    <t>ГОБУЗ Шимская ЦРБ</t>
  </si>
  <si>
    <t>Новгородский филиал АО "Страховая компания "СОГАЗ-Мед"</t>
  </si>
  <si>
    <t>Профиль медицинской помощи</t>
  </si>
  <si>
    <t>11</t>
  </si>
  <si>
    <t>Гастроэнтерология</t>
  </si>
  <si>
    <t>Детская кардиология</t>
  </si>
  <si>
    <t>19</t>
  </si>
  <si>
    <t>Детская урология-андрология</t>
  </si>
  <si>
    <t>20</t>
  </si>
  <si>
    <t>Детская хирургия</t>
  </si>
  <si>
    <t>21</t>
  </si>
  <si>
    <t>Детская эндокринология</t>
  </si>
  <si>
    <t>29</t>
  </si>
  <si>
    <t>Кардиология</t>
  </si>
  <si>
    <t>42</t>
  </si>
  <si>
    <t xml:space="preserve">Лечебное дело </t>
  </si>
  <si>
    <t>53</t>
  </si>
  <si>
    <t>Неврология</t>
  </si>
  <si>
    <t>57</t>
  </si>
  <si>
    <t>Общая врачебная практика (семейная медицина)</t>
  </si>
  <si>
    <t>65</t>
  </si>
  <si>
    <t>Офтальмология</t>
  </si>
  <si>
    <t>68</t>
  </si>
  <si>
    <t>Педиатрия</t>
  </si>
  <si>
    <t>77</t>
  </si>
  <si>
    <t>Ревматология</t>
  </si>
  <si>
    <t>Сурдология-оториноларингология</t>
  </si>
  <si>
    <t>97</t>
  </si>
  <si>
    <t>Терапия</t>
  </si>
  <si>
    <t>к протоколу заседания комиссии</t>
  </si>
  <si>
    <t>Код профиля</t>
  </si>
  <si>
    <t>16</t>
  </si>
  <si>
    <t>Дерматовенерология (дерматология)</t>
  </si>
  <si>
    <t>100</t>
  </si>
  <si>
    <t>Травматология и ортопедия</t>
  </si>
  <si>
    <t>108</t>
  </si>
  <si>
    <t>Урология</t>
  </si>
  <si>
    <t>112</t>
  </si>
  <si>
    <t>Хирургия</t>
  </si>
  <si>
    <t>122</t>
  </si>
  <si>
    <t>Эндокринология</t>
  </si>
  <si>
    <t>136</t>
  </si>
  <si>
    <t>Акушерство и гинекология (за исключением использования вспомогательных репродуктивных технологий)</t>
  </si>
  <si>
    <t>162</t>
  </si>
  <si>
    <t>Оториноларингология (за исключением кохлеарной имплантации)</t>
  </si>
  <si>
    <t xml:space="preserve">Акушерское дело </t>
  </si>
  <si>
    <t>28</t>
  </si>
  <si>
    <t>Инфекционные болезни</t>
  </si>
  <si>
    <t>60</t>
  </si>
  <si>
    <t>Онкология</t>
  </si>
  <si>
    <t xml:space="preserve">Акушерство и гинекология </t>
  </si>
  <si>
    <t>ГОБУЗ "Маревская ЦРБ"</t>
  </si>
  <si>
    <t>ГОБУЗ Солецкая ЦРБ</t>
  </si>
  <si>
    <t>ГОБУЗ "Боровичский ЦОВ(С)П"</t>
  </si>
  <si>
    <t xml:space="preserve">ГОБУЗ "НЦРБ" </t>
  </si>
  <si>
    <t>ГОБУЗ "Боровичская ЦРБ"</t>
  </si>
  <si>
    <t>Итого:</t>
  </si>
  <si>
    <t>ПРОВЕДЕНИЕ ДИСПАНСЕРНОГО НАБЛЮДЕНИЯ И ДИСПАНСЕРИЗАЦИЯ ОПРЕДЕЛЕННЫХ ГРУПП ВЗРОСЛОГО НАСЕЛЕНИЯ 2 ЭТАП</t>
  </si>
  <si>
    <t xml:space="preserve">ПРОФИЛАКТИЧЕСКИЕ МЕРОПРИЯТИЯ НА 2021 ГОД (в соответствии с приказами министерства здравоохранения Новгородской области) </t>
  </si>
  <si>
    <t>ГОБУЗ "Боровичскя ЦРБ"</t>
  </si>
  <si>
    <t>ГОБУЗ "Марёвская ЦРБ"</t>
  </si>
  <si>
    <t>ГОБУЗ "Солецкая ЦРБ"</t>
  </si>
  <si>
    <t>ГОБУЗ "Новгородская ЦРБ"</t>
  </si>
  <si>
    <t>ГОБУЗ "Боровичский ЦОВ(с)П"</t>
  </si>
  <si>
    <t>Проведение диспансеризации</t>
  </si>
  <si>
    <t>Всего</t>
  </si>
  <si>
    <t>Проведение профилактических медицинских осмотров</t>
  </si>
  <si>
    <t xml:space="preserve">Диспансеризация определенных групп                                                           взрослого населения 1 этап </t>
  </si>
  <si>
    <t xml:space="preserve">Профилактические медицинские осмотры взрослого населения </t>
  </si>
  <si>
    <t>Итого</t>
  </si>
  <si>
    <t>75</t>
  </si>
  <si>
    <t>Пульмонология</t>
  </si>
  <si>
    <t>171</t>
  </si>
  <si>
    <t>Стоматология общей практики</t>
  </si>
  <si>
    <t>от 29.04.2021 № 4</t>
  </si>
  <si>
    <t>План по профилактическим мероприятиям на 2021 год, количество посещений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</si>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</sst>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&quot;    &quot;;&quot;-&quot;#,##0&quot;    &quot;;&quot; -&quot;#&quot;    &quot;;@&quot; &quot;"/>
    <numFmt numFmtId="166" formatCode="&quot; &quot;#,##0&quot;    &quot;;&quot;-&quot;#,##0&quot;    &quot;;&quot; -    &quot;;@&quot; &quot;"/>
    <numFmt numFmtId="167" formatCode="&quot; &quot;#,##0.00&quot;    &quot;;&quot;-&quot;#,##0.00&quot;    &quot;;&quot; -&quot;#&quot;    &quot;;@&quot; &quot;"/>
    <numFmt numFmtId="168" formatCode="[$-419]General"/>
    <numFmt numFmtId="169" formatCode="#,##0.00&quot; &quot;[$руб.-419];[Red]&quot;-&quot;#,##0.00&quot; &quot;[$руб.-419]"/>
    <numFmt numFmtId="170" formatCode="\ #,##0.00&quot;    &quot;;\-#,##0.00&quot;    &quot;;&quot; -&quot;#&quot;    &quot;;@\ "/>
    <numFmt numFmtId="171" formatCode="#,##0.0,"/>
    <numFmt numFmtId="172" formatCode="\ #,##0&quot;    &quot;;\-#,##0&quot;    &quot;;&quot; -&quot;#&quot;    &quot;;@\ "/>
  </numFmts>
  <fonts count="36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006100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sz val="11"/>
      <color rgb="FF3F3F76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3F3F3F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8" tint="0.59999389629810485"/>
        <bgColor indexed="31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59">
    <xf numFmtId="0" fontId="0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5" fillId="26" borderId="0"/>
    <xf numFmtId="0" fontId="6" fillId="27" borderId="1"/>
    <xf numFmtId="0" fontId="7" fillId="28" borderId="4"/>
    <xf numFmtId="167" fontId="2" fillId="0" borderId="0"/>
    <xf numFmtId="0" fontId="8" fillId="0" borderId="0"/>
    <xf numFmtId="0" fontId="9" fillId="29" borderId="0"/>
    <xf numFmtId="0" fontId="10" fillId="0" borderId="6"/>
    <xf numFmtId="0" fontId="11" fillId="0" borderId="7"/>
    <xf numFmtId="0" fontId="12" fillId="0" borderId="8"/>
    <xf numFmtId="0" fontId="12" fillId="0" borderId="0"/>
    <xf numFmtId="0" fontId="13" fillId="30" borderId="1"/>
    <xf numFmtId="0" fontId="14" fillId="0" borderId="3"/>
    <xf numFmtId="0" fontId="15" fillId="31" borderId="0"/>
    <xf numFmtId="168" fontId="3" fillId="0" borderId="0"/>
    <xf numFmtId="168" fontId="16" fillId="0" borderId="0"/>
    <xf numFmtId="0" fontId="2" fillId="32" borderId="5"/>
    <xf numFmtId="0" fontId="17" fillId="27" borderId="2"/>
    <xf numFmtId="0" fontId="18" fillId="0" borderId="0"/>
    <xf numFmtId="0" fontId="19" fillId="0" borderId="9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168" fontId="22" fillId="0" borderId="0"/>
    <xf numFmtId="0" fontId="23" fillId="0" borderId="0"/>
    <xf numFmtId="169" fontId="23" fillId="0" borderId="0"/>
    <xf numFmtId="168" fontId="3" fillId="0" borderId="0"/>
    <xf numFmtId="168" fontId="24" fillId="0" borderId="0"/>
    <xf numFmtId="167" fontId="2" fillId="0" borderId="0"/>
    <xf numFmtId="164" fontId="2" fillId="0" borderId="0" applyFont="0" applyFill="0" applyBorder="0" applyAlignment="0" applyProtection="0"/>
    <xf numFmtId="0" fontId="29" fillId="0" borderId="0"/>
    <xf numFmtId="0" fontId="29" fillId="0" borderId="0"/>
    <xf numFmtId="167" fontId="2" fillId="0" borderId="0"/>
    <xf numFmtId="0" fontId="1" fillId="0" borderId="0"/>
    <xf numFmtId="170" fontId="33" fillId="0" borderId="0"/>
  </cellStyleXfs>
  <cellXfs count="180">
    <xf numFmtId="0" fontId="0" fillId="0" borderId="0" xfId="0"/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6" fillId="0" borderId="0" xfId="0" applyFont="1" applyFill="1"/>
    <xf numFmtId="0" fontId="25" fillId="0" borderId="0" xfId="0" applyFont="1" applyFill="1" applyAlignment="1"/>
    <xf numFmtId="49" fontId="25" fillId="0" borderId="0" xfId="0" applyNumberFormat="1" applyFont="1" applyFill="1" applyAlignment="1">
      <alignment horizontal="center"/>
    </xf>
    <xf numFmtId="0" fontId="27" fillId="0" borderId="0" xfId="0" applyFont="1" applyFill="1"/>
    <xf numFmtId="0" fontId="27" fillId="0" borderId="0" xfId="0" applyFont="1" applyFill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wrapText="1"/>
    </xf>
    <xf numFmtId="165" fontId="27" fillId="35" borderId="12" xfId="28" applyNumberFormat="1" applyFont="1" applyFill="1" applyBorder="1" applyAlignment="1" applyProtection="1">
      <alignment horizontal="left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5" fillId="0" borderId="12" xfId="28" applyNumberFormat="1" applyFont="1" applyFill="1" applyBorder="1" applyAlignment="1" applyProtection="1">
      <alignment horizontal="center" vertical="center" textRotation="90" wrapText="1"/>
    </xf>
    <xf numFmtId="49" fontId="30" fillId="0" borderId="12" xfId="0" applyNumberFormat="1" applyFont="1" applyBorder="1" applyAlignment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/>
    </xf>
    <xf numFmtId="41" fontId="26" fillId="35" borderId="12" xfId="28" applyNumberFormat="1" applyFont="1" applyFill="1" applyBorder="1" applyAlignment="1" applyProtection="1">
      <alignment horizontal="center" vertical="center"/>
    </xf>
    <xf numFmtId="41" fontId="31" fillId="35" borderId="12" xfId="53" applyNumberFormat="1" applyFont="1" applyFill="1" applyBorder="1" applyAlignment="1" applyProtection="1">
      <alignment horizontal="center" vertical="center"/>
    </xf>
    <xf numFmtId="49" fontId="30" fillId="36" borderId="12" xfId="0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/>
    </xf>
    <xf numFmtId="0" fontId="30" fillId="36" borderId="12" xfId="0" applyFont="1" applyFill="1" applyBorder="1" applyAlignment="1">
      <alignment horizontal="center"/>
    </xf>
    <xf numFmtId="0" fontId="30" fillId="36" borderId="12" xfId="0" applyFont="1" applyFill="1" applyBorder="1"/>
    <xf numFmtId="0" fontId="30" fillId="36" borderId="12" xfId="0" applyFont="1" applyFill="1" applyBorder="1" applyAlignment="1">
      <alignment horizontal="left" vertical="center"/>
    </xf>
    <xf numFmtId="49" fontId="30" fillId="36" borderId="12" xfId="0" quotePrefix="1" applyNumberFormat="1" applyFont="1" applyFill="1" applyBorder="1" applyAlignment="1">
      <alignment horizontal="center" vertical="center"/>
    </xf>
    <xf numFmtId="0" fontId="30" fillId="36" borderId="12" xfId="0" quotePrefix="1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horizontal="center"/>
    </xf>
    <xf numFmtId="4" fontId="27" fillId="0" borderId="12" xfId="57" applyNumberFormat="1" applyFont="1" applyFill="1" applyBorder="1"/>
    <xf numFmtId="0" fontId="30" fillId="0" borderId="12" xfId="0" quotePrefix="1" applyFont="1" applyFill="1" applyBorder="1" applyAlignment="1">
      <alignment horizontal="left" vertical="center"/>
    </xf>
    <xf numFmtId="165" fontId="27" fillId="0" borderId="12" xfId="28" applyNumberFormat="1" applyFont="1" applyFill="1" applyBorder="1" applyAlignment="1" applyProtection="1">
      <alignment horizontal="center" vertical="center"/>
    </xf>
    <xf numFmtId="165" fontId="27" fillId="0" borderId="12" xfId="28" applyNumberFormat="1" applyFont="1" applyFill="1" applyBorder="1" applyAlignment="1" applyProtection="1">
      <alignment horizontal="center"/>
    </xf>
    <xf numFmtId="0" fontId="27" fillId="33" borderId="12" xfId="0" applyFont="1" applyFill="1" applyBorder="1" applyAlignment="1">
      <alignment horizontal="center" vertical="center"/>
    </xf>
    <xf numFmtId="0" fontId="30" fillId="33" borderId="12" xfId="0" applyFont="1" applyFill="1" applyBorder="1" applyAlignment="1">
      <alignment horizontal="center" vertical="center" wrapText="1"/>
    </xf>
    <xf numFmtId="171" fontId="31" fillId="33" borderId="12" xfId="53" applyNumberFormat="1" applyFont="1" applyFill="1" applyBorder="1" applyAlignment="1" applyProtection="1">
      <alignment horizontal="left" vertical="center" wrapText="1"/>
    </xf>
    <xf numFmtId="41" fontId="31" fillId="33" borderId="12" xfId="28" applyNumberFormat="1" applyFont="1" applyFill="1" applyBorder="1" applyAlignment="1" applyProtection="1">
      <alignment horizontal="center" vertical="center"/>
    </xf>
    <xf numFmtId="49" fontId="30" fillId="37" borderId="12" xfId="0" applyNumberFormat="1" applyFont="1" applyFill="1" applyBorder="1" applyAlignment="1">
      <alignment horizontal="center" vertical="center"/>
    </xf>
    <xf numFmtId="41" fontId="32" fillId="0" borderId="12" xfId="28" applyNumberFormat="1" applyFont="1" applyFill="1" applyBorder="1" applyAlignment="1" applyProtection="1">
      <alignment horizontal="center" vertical="center"/>
    </xf>
    <xf numFmtId="0" fontId="30" fillId="37" borderId="12" xfId="0" applyFont="1" applyFill="1" applyBorder="1" applyAlignment="1">
      <alignment horizontal="left" vertical="center"/>
    </xf>
    <xf numFmtId="0" fontId="30" fillId="0" borderId="12" xfId="0" applyFont="1" applyFill="1" applyBorder="1" applyAlignment="1">
      <alignment horizontal="left" vertical="center"/>
    </xf>
    <xf numFmtId="0" fontId="30" fillId="0" borderId="12" xfId="0" quotePrefix="1" applyFont="1" applyFill="1" applyBorder="1" applyAlignment="1">
      <alignment horizontal="left" vertical="center" wrapText="1"/>
    </xf>
    <xf numFmtId="49" fontId="30" fillId="33" borderId="12" xfId="0" applyNumberFormat="1" applyFont="1" applyFill="1" applyBorder="1" applyAlignment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/>
    </xf>
    <xf numFmtId="41" fontId="26" fillId="33" borderId="12" xfId="28" applyNumberFormat="1" applyFont="1" applyFill="1" applyBorder="1" applyAlignment="1" applyProtection="1">
      <alignment horizontal="center" vertical="center"/>
    </xf>
    <xf numFmtId="0" fontId="27" fillId="0" borderId="0" xfId="0" applyFont="1" applyFill="1" applyBorder="1"/>
    <xf numFmtId="0" fontId="30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 applyAlignment="1">
      <alignment horizontal="left" vertical="center" wrapText="1"/>
    </xf>
    <xf numFmtId="41" fontId="31" fillId="33" borderId="12" xfId="53" applyNumberFormat="1" applyFont="1" applyFill="1" applyBorder="1" applyAlignment="1" applyProtection="1">
      <alignment horizontal="center" vertical="center"/>
    </xf>
    <xf numFmtId="41" fontId="32" fillId="0" borderId="12" xfId="53" applyNumberFormat="1" applyFont="1" applyFill="1" applyBorder="1" applyAlignment="1" applyProtection="1">
      <alignment horizontal="center" vertical="center" wrapText="1"/>
    </xf>
    <xf numFmtId="41" fontId="32" fillId="36" borderId="12" xfId="53" applyNumberFormat="1" applyFont="1" applyFill="1" applyBorder="1" applyAlignment="1" applyProtection="1">
      <alignment horizontal="center" vertical="center" wrapText="1"/>
    </xf>
    <xf numFmtId="41" fontId="26" fillId="0" borderId="12" xfId="28" applyNumberFormat="1" applyFont="1" applyFill="1" applyBorder="1" applyAlignment="1" applyProtection="1">
      <alignment horizontal="center" vertical="center"/>
    </xf>
    <xf numFmtId="165" fontId="25" fillId="33" borderId="12" xfId="28" applyNumberFormat="1" applyFont="1" applyFill="1" applyBorder="1" applyAlignment="1" applyProtection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165" fontId="27" fillId="0" borderId="12" xfId="28" applyNumberFormat="1" applyFont="1" applyFill="1" applyBorder="1" applyAlignment="1" applyProtection="1">
      <alignment horizontal="left" vertical="center" wrapText="1"/>
    </xf>
    <xf numFmtId="165" fontId="27" fillId="35" borderId="12" xfId="28" applyNumberFormat="1" applyFont="1" applyFill="1" applyBorder="1" applyAlignment="1" applyProtection="1">
      <alignment horizontal="left" vertical="center" wrapText="1"/>
    </xf>
    <xf numFmtId="165" fontId="28" fillId="33" borderId="12" xfId="28" applyNumberFormat="1" applyFont="1" applyFill="1" applyBorder="1" applyAlignment="1" applyProtection="1">
      <alignment horizontal="left" wrapText="1"/>
    </xf>
    <xf numFmtId="41" fontId="32" fillId="0" borderId="12" xfId="58" applyNumberFormat="1" applyFont="1" applyFill="1" applyBorder="1" applyAlignment="1" applyProtection="1">
      <alignment horizontal="center" vertical="center"/>
    </xf>
    <xf numFmtId="49" fontId="30" fillId="38" borderId="12" xfId="0" applyNumberFormat="1" applyFont="1" applyFill="1" applyBorder="1" applyAlignment="1">
      <alignment horizontal="center" vertical="center"/>
    </xf>
    <xf numFmtId="172" fontId="32" fillId="39" borderId="12" xfId="53" applyNumberFormat="1" applyFont="1" applyFill="1" applyBorder="1" applyAlignment="1" applyProtection="1">
      <alignment horizontal="center"/>
    </xf>
    <xf numFmtId="41" fontId="31" fillId="33" borderId="12" xfId="58" applyNumberFormat="1" applyFont="1" applyFill="1" applyBorder="1" applyAlignment="1" applyProtection="1">
      <alignment horizontal="center" vertical="center"/>
    </xf>
    <xf numFmtId="41" fontId="31" fillId="39" borderId="12" xfId="53" applyNumberFormat="1" applyFont="1" applyFill="1" applyBorder="1" applyAlignment="1" applyProtection="1">
      <alignment horizontal="center" vertical="center"/>
    </xf>
    <xf numFmtId="49" fontId="30" fillId="40" borderId="12" xfId="0" applyNumberFormat="1" applyFont="1" applyFill="1" applyBorder="1" applyAlignment="1">
      <alignment horizontal="center" vertical="center"/>
    </xf>
    <xf numFmtId="0" fontId="30" fillId="40" borderId="12" xfId="0" applyFont="1" applyFill="1" applyBorder="1" applyAlignment="1">
      <alignment horizontal="left" vertical="center"/>
    </xf>
    <xf numFmtId="0" fontId="30" fillId="40" borderId="12" xfId="0" applyFont="1" applyFill="1" applyBorder="1" applyAlignment="1">
      <alignment horizontal="left" vertical="center" wrapText="1"/>
    </xf>
    <xf numFmtId="172" fontId="32" fillId="0" borderId="12" xfId="53" applyNumberFormat="1" applyFont="1" applyFill="1" applyBorder="1" applyAlignment="1" applyProtection="1">
      <alignment horizontal="left" wrapText="1"/>
    </xf>
    <xf numFmtId="172" fontId="32" fillId="0" borderId="12" xfId="53" applyNumberFormat="1" applyFont="1" applyFill="1" applyBorder="1" applyAlignment="1" applyProtection="1">
      <alignment horizontal="center"/>
    </xf>
    <xf numFmtId="172" fontId="32" fillId="41" borderId="12" xfId="53" applyNumberFormat="1" applyFont="1" applyFill="1" applyBorder="1" applyAlignment="1" applyProtection="1">
      <alignment horizontal="left" wrapText="1"/>
    </xf>
    <xf numFmtId="41" fontId="31" fillId="35" borderId="12" xfId="58" applyNumberFormat="1" applyFont="1" applyFill="1" applyBorder="1" applyAlignment="1" applyProtection="1">
      <alignment horizontal="center" vertical="center"/>
    </xf>
    <xf numFmtId="41" fontId="31" fillId="41" borderId="12" xfId="53" applyNumberFormat="1" applyFont="1" applyFill="1" applyBorder="1" applyAlignment="1" applyProtection="1">
      <alignment horizontal="center" vertical="center"/>
    </xf>
    <xf numFmtId="165" fontId="32" fillId="33" borderId="12" xfId="28" applyNumberFormat="1" applyFont="1" applyFill="1" applyBorder="1" applyAlignment="1" applyProtection="1">
      <alignment horizontal="center"/>
    </xf>
    <xf numFmtId="41" fontId="25" fillId="0" borderId="12" xfId="28" applyNumberFormat="1" applyFont="1" applyFill="1" applyBorder="1" applyAlignment="1" applyProtection="1">
      <alignment horizontal="center" vertical="center" wrapText="1"/>
    </xf>
    <xf numFmtId="0" fontId="30" fillId="37" borderId="12" xfId="0" quotePrefix="1" applyFont="1" applyFill="1" applyBorder="1" applyAlignment="1">
      <alignment horizontal="left" vertical="center" wrapText="1"/>
    </xf>
    <xf numFmtId="165" fontId="32" fillId="0" borderId="12" xfId="28" applyNumberFormat="1" applyFont="1" applyFill="1" applyBorder="1" applyAlignment="1" applyProtection="1">
      <alignment horizontal="center"/>
    </xf>
    <xf numFmtId="165" fontId="32" fillId="35" borderId="12" xfId="28" applyNumberFormat="1" applyFont="1" applyFill="1" applyBorder="1" applyAlignment="1" applyProtection="1">
      <alignment horizontal="left" wrapText="1"/>
    </xf>
    <xf numFmtId="41" fontId="31" fillId="35" borderId="12" xfId="28" applyNumberFormat="1" applyFont="1" applyFill="1" applyBorder="1" applyAlignment="1" applyProtection="1">
      <alignment horizontal="center" vertical="center"/>
    </xf>
    <xf numFmtId="41" fontId="26" fillId="0" borderId="12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6" fontId="26" fillId="0" borderId="0" xfId="0" applyNumberFormat="1" applyFont="1" applyFill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7" fontId="27" fillId="0" borderId="12" xfId="28" applyFont="1" applyBorder="1"/>
    <xf numFmtId="3" fontId="30" fillId="34" borderId="12" xfId="0" applyNumberFormat="1" applyFont="1" applyFill="1" applyBorder="1" applyAlignment="1">
      <alignment horizontal="center" vertical="center" wrapText="1"/>
    </xf>
    <xf numFmtId="3" fontId="30" fillId="34" borderId="12" xfId="0" applyNumberFormat="1" applyFont="1" applyFill="1" applyBorder="1" applyAlignment="1">
      <alignment horizontal="center" wrapText="1"/>
    </xf>
    <xf numFmtId="49" fontId="30" fillId="0" borderId="12" xfId="0" quotePrefix="1" applyNumberFormat="1" applyFont="1" applyFill="1" applyBorder="1" applyAlignment="1">
      <alignment horizontal="left" vertical="center" wrapText="1"/>
    </xf>
    <xf numFmtId="3" fontId="30" fillId="0" borderId="12" xfId="0" quotePrefix="1" applyNumberFormat="1" applyFont="1" applyFill="1" applyBorder="1" applyAlignment="1">
      <alignment horizontal="center" vertical="center" wrapText="1"/>
    </xf>
    <xf numFmtId="3" fontId="30" fillId="0" borderId="12" xfId="0" quotePrefix="1" applyNumberFormat="1" applyFont="1" applyFill="1" applyBorder="1" applyAlignment="1">
      <alignment horizontal="center" wrapText="1"/>
    </xf>
    <xf numFmtId="3" fontId="30" fillId="0" borderId="12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wrapText="1"/>
    </xf>
    <xf numFmtId="3" fontId="27" fillId="0" borderId="12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/>
    </xf>
    <xf numFmtId="0" fontId="27" fillId="0" borderId="12" xfId="0" applyFont="1" applyBorder="1"/>
    <xf numFmtId="0" fontId="28" fillId="0" borderId="12" xfId="0" applyFont="1" applyBorder="1" applyAlignment="1">
      <alignment horizontal="right"/>
    </xf>
    <xf numFmtId="3" fontId="28" fillId="0" borderId="12" xfId="0" applyNumberFormat="1" applyFont="1" applyBorder="1" applyAlignment="1">
      <alignment horizontal="center" vertical="center"/>
    </xf>
    <xf numFmtId="3" fontId="28" fillId="0" borderId="12" xfId="0" applyNumberFormat="1" applyFont="1" applyBorder="1" applyAlignment="1">
      <alignment horizontal="center"/>
    </xf>
    <xf numFmtId="165" fontId="27" fillId="0" borderId="12" xfId="28" applyNumberFormat="1" applyFont="1" applyBorder="1"/>
    <xf numFmtId="165" fontId="28" fillId="0" borderId="12" xfId="0" applyNumberFormat="1" applyFont="1" applyBorder="1" applyAlignment="1">
      <alignment horizontal="right"/>
    </xf>
    <xf numFmtId="41" fontId="27" fillId="0" borderId="12" xfId="0" applyNumberFormat="1" applyFont="1" applyBorder="1" applyAlignment="1">
      <alignment horizontal="center"/>
    </xf>
    <xf numFmtId="41" fontId="0" fillId="0" borderId="0" xfId="0" applyNumberFormat="1"/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35" fillId="34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/>
    </xf>
    <xf numFmtId="165" fontId="27" fillId="0" borderId="12" xfId="28" applyNumberFormat="1" applyFont="1" applyFill="1" applyBorder="1"/>
    <xf numFmtId="3" fontId="27" fillId="0" borderId="12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/>
    </xf>
    <xf numFmtId="41" fontId="27" fillId="0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165" fontId="27" fillId="0" borderId="12" xfId="28" applyNumberFormat="1" applyFont="1" applyFill="1" applyBorder="1" applyAlignment="1">
      <alignment vertical="center"/>
    </xf>
    <xf numFmtId="0" fontId="25" fillId="0" borderId="12" xfId="0" applyFont="1" applyFill="1" applyBorder="1" applyAlignment="1">
      <alignment horizontal="left" vertical="center" wrapText="1"/>
    </xf>
    <xf numFmtId="165" fontId="27" fillId="0" borderId="12" xfId="28" applyNumberFormat="1" applyFont="1" applyBorder="1" applyAlignment="1">
      <alignment vertical="center"/>
    </xf>
    <xf numFmtId="41" fontId="27" fillId="0" borderId="12" xfId="0" applyNumberFormat="1" applyFont="1" applyBorder="1" applyAlignment="1">
      <alignment horizontal="center" vertical="center"/>
    </xf>
    <xf numFmtId="3" fontId="27" fillId="0" borderId="0" xfId="0" applyNumberFormat="1" applyFont="1" applyFill="1"/>
    <xf numFmtId="3" fontId="27" fillId="0" borderId="0" xfId="0" applyNumberFormat="1" applyFont="1" applyFill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27" fillId="0" borderId="0" xfId="0" applyNumberFormat="1" applyFont="1"/>
    <xf numFmtId="41" fontId="25" fillId="42" borderId="12" xfId="28" applyNumberFormat="1" applyFont="1" applyFill="1" applyBorder="1" applyAlignment="1" applyProtection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41" fontId="32" fillId="42" borderId="12" xfId="53" applyNumberFormat="1" applyFont="1" applyFill="1" applyBorder="1" applyAlignment="1" applyProtection="1">
      <alignment horizontal="center" vertical="center"/>
    </xf>
    <xf numFmtId="49" fontId="30" fillId="42" borderId="12" xfId="0" applyNumberFormat="1" applyFont="1" applyFill="1" applyBorder="1" applyAlignment="1">
      <alignment horizontal="center" vertical="center"/>
    </xf>
    <xf numFmtId="0" fontId="30" fillId="42" borderId="12" xfId="0" quotePrefix="1" applyFont="1" applyFill="1" applyBorder="1" applyAlignment="1">
      <alignment horizontal="left" vertical="center"/>
    </xf>
    <xf numFmtId="0" fontId="30" fillId="42" borderId="12" xfId="0" applyFont="1" applyFill="1" applyBorder="1"/>
    <xf numFmtId="41" fontId="32" fillId="42" borderId="12" xfId="53" applyNumberFormat="1" applyFont="1" applyFill="1" applyBorder="1" applyAlignment="1" applyProtection="1">
      <alignment horizontal="center" vertical="center" wrapText="1"/>
    </xf>
    <xf numFmtId="41" fontId="32" fillId="42" borderId="12" xfId="28" applyNumberFormat="1" applyFont="1" applyFill="1" applyBorder="1" applyAlignment="1" applyProtection="1">
      <alignment horizontal="center" vertical="center"/>
    </xf>
    <xf numFmtId="165" fontId="25" fillId="42" borderId="12" xfId="28" applyNumberFormat="1" applyFont="1" applyFill="1" applyBorder="1" applyAlignment="1" applyProtection="1">
      <alignment horizontal="center"/>
    </xf>
    <xf numFmtId="165" fontId="27" fillId="42" borderId="12" xfId="28" applyNumberFormat="1" applyFont="1" applyFill="1" applyBorder="1" applyAlignment="1" applyProtection="1">
      <alignment horizontal="left" wrapText="1"/>
    </xf>
    <xf numFmtId="49" fontId="30" fillId="42" borderId="12" xfId="0" quotePrefix="1" applyNumberFormat="1" applyFont="1" applyFill="1" applyBorder="1" applyAlignment="1">
      <alignment horizontal="center" vertical="center"/>
    </xf>
    <xf numFmtId="0" fontId="30" fillId="42" borderId="12" xfId="0" applyFont="1" applyFill="1" applyBorder="1" applyAlignment="1">
      <alignment horizontal="left" vertical="center" wrapText="1"/>
    </xf>
    <xf numFmtId="41" fontId="25" fillId="42" borderId="12" xfId="28" applyNumberFormat="1" applyFont="1" applyFill="1" applyBorder="1" applyAlignment="1" applyProtection="1">
      <alignment horizontal="center" vertical="center" wrapText="1"/>
    </xf>
    <xf numFmtId="0" fontId="30" fillId="42" borderId="12" xfId="0" quotePrefix="1" applyFont="1" applyFill="1" applyBorder="1" applyAlignment="1">
      <alignment horizontal="left" vertical="center" wrapText="1"/>
    </xf>
    <xf numFmtId="0" fontId="30" fillId="42" borderId="12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 vertical="center" wrapText="1"/>
    </xf>
    <xf numFmtId="165" fontId="25" fillId="0" borderId="12" xfId="28" applyNumberFormat="1" applyFont="1" applyFill="1" applyBorder="1" applyAlignment="1" applyProtection="1">
      <alignment horizontal="center" vertical="center"/>
    </xf>
    <xf numFmtId="165" fontId="25" fillId="0" borderId="12" xfId="28" applyNumberFormat="1" applyFont="1" applyFill="1" applyBorder="1" applyAlignment="1" applyProtection="1">
      <alignment horizontal="center"/>
    </xf>
    <xf numFmtId="165" fontId="26" fillId="0" borderId="12" xfId="28" applyNumberFormat="1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7" fillId="0" borderId="16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4" fillId="0" borderId="12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right" wrapText="1"/>
    </xf>
    <xf numFmtId="0" fontId="26" fillId="0" borderId="14" xfId="0" applyFont="1" applyFill="1" applyBorder="1" applyAlignment="1">
      <alignment horizontal="right" wrapText="1"/>
    </xf>
    <xf numFmtId="0" fontId="26" fillId="0" borderId="15" xfId="0" applyFont="1" applyFill="1" applyBorder="1" applyAlignment="1">
      <alignment horizontal="right" wrapText="1"/>
    </xf>
    <xf numFmtId="0" fontId="35" fillId="34" borderId="17" xfId="0" applyFont="1" applyFill="1" applyBorder="1" applyAlignment="1">
      <alignment horizontal="center" vertical="center" wrapText="1"/>
    </xf>
    <xf numFmtId="0" fontId="35" fillId="34" borderId="1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0" fillId="34" borderId="16" xfId="0" applyFont="1" applyFill="1" applyBorder="1" applyAlignment="1">
      <alignment horizontal="center" vertical="center" wrapText="1"/>
    </xf>
    <xf numFmtId="0" fontId="30" fillId="34" borderId="10" xfId="0" applyFont="1" applyFill="1" applyBorder="1" applyAlignment="1">
      <alignment horizontal="center" vertical="center" wrapText="1"/>
    </xf>
    <xf numFmtId="0" fontId="30" fillId="34" borderId="11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35" fillId="34" borderId="13" xfId="0" applyFont="1" applyFill="1" applyBorder="1" applyAlignment="1">
      <alignment horizontal="center" wrapText="1"/>
    </xf>
    <xf numFmtId="0" fontId="35" fillId="34" borderId="15" xfId="0" applyFont="1" applyFill="1" applyBorder="1" applyAlignment="1">
      <alignment horizontal="center" wrapText="1"/>
    </xf>
    <xf numFmtId="0" fontId="30" fillId="34" borderId="13" xfId="0" applyFont="1" applyFill="1" applyBorder="1" applyAlignment="1">
      <alignment horizontal="center" vertical="center" wrapText="1"/>
    </xf>
    <xf numFmtId="0" fontId="30" fillId="34" borderId="14" xfId="0" applyFont="1" applyFill="1" applyBorder="1" applyAlignment="1">
      <alignment horizontal="center" vertical="center" wrapText="1"/>
    </xf>
    <xf numFmtId="0" fontId="30" fillId="34" borderId="15" xfId="0" applyFont="1" applyFill="1" applyBorder="1" applyAlignment="1">
      <alignment horizontal="center" vertical="center" wrapText="1"/>
    </xf>
    <xf numFmtId="0" fontId="30" fillId="0" borderId="13" xfId="0" quotePrefix="1" applyFont="1" applyFill="1" applyBorder="1" applyAlignment="1">
      <alignment horizontal="center" vertical="center" wrapText="1"/>
    </xf>
    <xf numFmtId="0" fontId="30" fillId="0" borderId="14" xfId="0" quotePrefix="1" applyFont="1" applyFill="1" applyBorder="1" applyAlignment="1">
      <alignment horizontal="center" vertical="center" wrapText="1"/>
    </xf>
    <xf numFmtId="0" fontId="30" fillId="0" borderId="15" xfId="0" quotePrefix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5" fillId="34" borderId="16" xfId="0" applyFont="1" applyFill="1" applyBorder="1" applyAlignment="1">
      <alignment horizontal="center" vertical="center" wrapText="1"/>
    </xf>
    <xf numFmtId="0" fontId="35" fillId="34" borderId="11" xfId="0" applyFont="1" applyFill="1" applyBorder="1" applyAlignment="1">
      <alignment horizontal="center" vertical="center" wrapText="1"/>
    </xf>
  </cellXfs>
  <cellStyles count="59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Comma" xfId="28"/>
    <cellStyle name="Excel Built-in Comma 1" xfId="58"/>
    <cellStyle name="Excel Built-in Comma 2" xfId="56"/>
    <cellStyle name="Excel Built-in Explanatory Text" xfId="29"/>
    <cellStyle name="Excel Built-in Good" xfId="30"/>
    <cellStyle name="Excel Built-in Heading 1" xfId="31"/>
    <cellStyle name="Excel Built-in Heading 2" xfId="32"/>
    <cellStyle name="Excel Built-in Heading 3" xfId="33"/>
    <cellStyle name="Excel Built-in Heading 4" xfId="34"/>
    <cellStyle name="Excel Built-in Input" xfId="35"/>
    <cellStyle name="Excel Built-in Linked Cell" xfId="36"/>
    <cellStyle name="Excel Built-in Neutral" xfId="37"/>
    <cellStyle name="Excel Built-in Normal" xfId="54"/>
    <cellStyle name="Excel Built-in Normal 1" xfId="38"/>
    <cellStyle name="Excel Built-in Normal 2" xfId="39"/>
    <cellStyle name="Excel Built-in Note" xfId="40"/>
    <cellStyle name="Excel Built-in Output" xfId="41"/>
    <cellStyle name="Excel Built-in Title" xfId="42"/>
    <cellStyle name="Excel Built-in Total" xfId="43"/>
    <cellStyle name="Excel Built-in Warning Text" xfId="44"/>
    <cellStyle name="Heading" xfId="45"/>
    <cellStyle name="Heading1" xfId="46"/>
    <cellStyle name="Normal_Sheet2" xfId="47"/>
    <cellStyle name="Result" xfId="48"/>
    <cellStyle name="Result2" xfId="49"/>
    <cellStyle name="TableStyleLight1" xfId="50"/>
    <cellStyle name="Обычный" xfId="0" builtinId="0" customBuiltin="1"/>
    <cellStyle name="Обычный 2" xfId="51"/>
    <cellStyle name="Обычный 2 3 2" xfId="55"/>
    <cellStyle name="Обычный 2 3 3" xfId="57"/>
    <cellStyle name="Финансовый" xfId="53" builtinId="3"/>
    <cellStyle name="Финансовый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/>
  <cols>
    <col min="1" max="1" width="9" style="8"/>
    <col min="2" max="2" width="9" style="7"/>
    <col min="3" max="3" width="8" style="6" customWidth="1"/>
    <col min="4" max="4" width="40.625" style="3" customWidth="1"/>
    <col min="5" max="5" width="16.75" style="4" customWidth="1"/>
    <col min="6" max="6" width="13.625" style="2" customWidth="1"/>
    <col min="7" max="7" width="14.75" style="2" customWidth="1"/>
    <col min="8" max="8" width="14.125" style="4" customWidth="1"/>
    <col min="9" max="10" width="14.25" style="2" customWidth="1"/>
    <col min="11" max="11" width="16.75" style="4" customWidth="1"/>
    <col min="12" max="12" width="14" style="2" customWidth="1"/>
    <col min="13" max="13" width="13.375" style="2" customWidth="1"/>
    <col min="14" max="14" width="13.375" style="4" customWidth="1"/>
    <col min="15" max="15" width="14.25" style="2" customWidth="1"/>
    <col min="16" max="16" width="13.75" style="2" customWidth="1"/>
    <col min="17" max="17" width="13.625" style="4" customWidth="1"/>
    <col min="18" max="18" width="13.375" style="2" customWidth="1"/>
    <col min="19" max="19" width="13.5" style="2" customWidth="1"/>
    <col min="20" max="897" width="8.5" style="7" customWidth="1"/>
    <col min="898" max="16384" width="9" style="7"/>
  </cols>
  <sheetData>
    <row r="1" spans="1:19">
      <c r="B1" s="1"/>
      <c r="C1" s="1"/>
      <c r="D1" s="6"/>
      <c r="E1" s="3"/>
      <c r="H1" s="2"/>
      <c r="K1" s="2"/>
      <c r="N1" s="2"/>
      <c r="Q1" s="2" t="s">
        <v>107</v>
      </c>
    </row>
    <row r="2" spans="1:19">
      <c r="B2" s="1"/>
      <c r="C2" s="1"/>
      <c r="D2" s="6"/>
      <c r="E2" s="3"/>
      <c r="H2" s="2"/>
      <c r="K2" s="2"/>
      <c r="N2" s="2"/>
      <c r="Q2" s="2" t="s">
        <v>60</v>
      </c>
    </row>
    <row r="3" spans="1:19">
      <c r="B3" s="1"/>
      <c r="C3" s="1"/>
      <c r="D3" s="6"/>
      <c r="E3" s="3"/>
      <c r="H3" s="2"/>
      <c r="K3" s="2"/>
      <c r="N3" s="2"/>
      <c r="Q3" s="2" t="s">
        <v>105</v>
      </c>
    </row>
    <row r="4" spans="1:19">
      <c r="B4" s="1"/>
      <c r="C4" s="1"/>
      <c r="D4" s="6"/>
      <c r="E4" s="3"/>
      <c r="H4" s="2"/>
      <c r="K4" s="2"/>
      <c r="N4" s="2"/>
      <c r="Q4" s="2"/>
    </row>
    <row r="5" spans="1:19">
      <c r="A5" s="131" t="s">
        <v>88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</row>
    <row r="6" spans="1:19" ht="18.75" customHeight="1">
      <c r="B6" s="1"/>
      <c r="C6" s="1"/>
      <c r="D6" s="6"/>
      <c r="E6" s="3"/>
      <c r="F6" s="4"/>
      <c r="I6" s="4"/>
      <c r="K6" s="2"/>
      <c r="L6" s="4"/>
      <c r="N6" s="2"/>
      <c r="O6" s="4"/>
      <c r="Q6" s="2"/>
      <c r="R6" s="4"/>
    </row>
    <row r="7" spans="1:19">
      <c r="B7" s="1"/>
      <c r="C7" s="1"/>
      <c r="D7" s="5"/>
      <c r="F7" s="4"/>
      <c r="I7" s="4"/>
      <c r="K7" s="2"/>
      <c r="L7" s="4"/>
      <c r="N7" s="2"/>
      <c r="O7" s="4"/>
      <c r="Q7" s="2"/>
      <c r="R7" s="4"/>
    </row>
    <row r="9" spans="1:19">
      <c r="A9" s="132" t="s">
        <v>0</v>
      </c>
      <c r="B9" s="132" t="s">
        <v>1</v>
      </c>
      <c r="C9" s="132" t="s">
        <v>61</v>
      </c>
      <c r="D9" s="132" t="s">
        <v>33</v>
      </c>
      <c r="E9" s="132" t="s">
        <v>106</v>
      </c>
      <c r="F9" s="132"/>
      <c r="G9" s="132"/>
      <c r="H9" s="133" t="s">
        <v>2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</row>
    <row r="10" spans="1:19" ht="32.25" customHeight="1">
      <c r="A10" s="132"/>
      <c r="B10" s="132"/>
      <c r="C10" s="132"/>
      <c r="D10" s="132"/>
      <c r="E10" s="132"/>
      <c r="F10" s="132"/>
      <c r="G10" s="132"/>
      <c r="H10" s="133" t="s">
        <v>3</v>
      </c>
      <c r="I10" s="133"/>
      <c r="J10" s="133"/>
      <c r="K10" s="133" t="s">
        <v>4</v>
      </c>
      <c r="L10" s="133"/>
      <c r="M10" s="133"/>
      <c r="N10" s="133" t="s">
        <v>5</v>
      </c>
      <c r="O10" s="133"/>
      <c r="P10" s="133"/>
      <c r="Q10" s="133" t="s">
        <v>6</v>
      </c>
      <c r="R10" s="133"/>
      <c r="S10" s="133"/>
    </row>
    <row r="11" spans="1:19">
      <c r="A11" s="132"/>
      <c r="B11" s="132"/>
      <c r="C11" s="132"/>
      <c r="D11" s="132"/>
      <c r="E11" s="132" t="s">
        <v>9</v>
      </c>
      <c r="F11" s="134" t="s">
        <v>8</v>
      </c>
      <c r="G11" s="134"/>
      <c r="H11" s="135" t="s">
        <v>7</v>
      </c>
      <c r="I11" s="134" t="s">
        <v>8</v>
      </c>
      <c r="J11" s="134"/>
      <c r="K11" s="135" t="s">
        <v>7</v>
      </c>
      <c r="L11" s="134" t="s">
        <v>8</v>
      </c>
      <c r="M11" s="134"/>
      <c r="N11" s="135" t="s">
        <v>7</v>
      </c>
      <c r="O11" s="134" t="s">
        <v>8</v>
      </c>
      <c r="P11" s="134"/>
      <c r="Q11" s="135" t="s">
        <v>7</v>
      </c>
      <c r="R11" s="134" t="s">
        <v>8</v>
      </c>
      <c r="S11" s="134"/>
    </row>
    <row r="12" spans="1:19" ht="166.5">
      <c r="A12" s="132"/>
      <c r="B12" s="132"/>
      <c r="C12" s="132"/>
      <c r="D12" s="132"/>
      <c r="E12" s="132"/>
      <c r="F12" s="13" t="s">
        <v>32</v>
      </c>
      <c r="G12" s="13" t="s">
        <v>10</v>
      </c>
      <c r="H12" s="135"/>
      <c r="I12" s="13" t="s">
        <v>32</v>
      </c>
      <c r="J12" s="13" t="s">
        <v>10</v>
      </c>
      <c r="K12" s="135"/>
      <c r="L12" s="13" t="s">
        <v>32</v>
      </c>
      <c r="M12" s="13" t="s">
        <v>10</v>
      </c>
      <c r="N12" s="135"/>
      <c r="O12" s="13" t="s">
        <v>32</v>
      </c>
      <c r="P12" s="13" t="s">
        <v>10</v>
      </c>
      <c r="Q12" s="135"/>
      <c r="R12" s="13" t="s">
        <v>32</v>
      </c>
      <c r="S12" s="13" t="s">
        <v>10</v>
      </c>
    </row>
    <row r="13" spans="1:19">
      <c r="A13" s="29">
        <v>1</v>
      </c>
      <c r="B13" s="30">
        <f>+A13+1</f>
        <v>2</v>
      </c>
      <c r="C13" s="30">
        <f>+B13+1</f>
        <v>3</v>
      </c>
      <c r="D13" s="30">
        <f t="shared" ref="D13:S13" si="0">+C13+1</f>
        <v>4</v>
      </c>
      <c r="E13" s="30">
        <f t="shared" si="0"/>
        <v>5</v>
      </c>
      <c r="F13" s="30">
        <f t="shared" si="0"/>
        <v>6</v>
      </c>
      <c r="G13" s="30">
        <f t="shared" si="0"/>
        <v>7</v>
      </c>
      <c r="H13" s="30">
        <f>+G13+1</f>
        <v>8</v>
      </c>
      <c r="I13" s="30">
        <f t="shared" si="0"/>
        <v>9</v>
      </c>
      <c r="J13" s="30">
        <f t="shared" si="0"/>
        <v>10</v>
      </c>
      <c r="K13" s="30">
        <f t="shared" si="0"/>
        <v>11</v>
      </c>
      <c r="L13" s="30">
        <f t="shared" si="0"/>
        <v>12</v>
      </c>
      <c r="M13" s="30">
        <f t="shared" si="0"/>
        <v>13</v>
      </c>
      <c r="N13" s="30">
        <f t="shared" si="0"/>
        <v>14</v>
      </c>
      <c r="O13" s="30">
        <f t="shared" si="0"/>
        <v>15</v>
      </c>
      <c r="P13" s="30">
        <f t="shared" si="0"/>
        <v>16</v>
      </c>
      <c r="Q13" s="30">
        <f t="shared" si="0"/>
        <v>17</v>
      </c>
      <c r="R13" s="30">
        <f t="shared" si="0"/>
        <v>18</v>
      </c>
      <c r="S13" s="30">
        <f t="shared" si="0"/>
        <v>19</v>
      </c>
    </row>
    <row r="14" spans="1:19" s="43" customFormat="1">
      <c r="A14" s="31">
        <v>1</v>
      </c>
      <c r="B14" s="32">
        <v>11</v>
      </c>
      <c r="C14" s="41"/>
      <c r="D14" s="33" t="s">
        <v>19</v>
      </c>
      <c r="E14" s="42">
        <f t="shared" ref="E14" si="1">+F14+G14</f>
        <v>11842</v>
      </c>
      <c r="F14" s="42">
        <f t="shared" ref="F14:G14" si="2">+I14+L14+O14+R14</f>
        <v>4361</v>
      </c>
      <c r="G14" s="42">
        <f t="shared" si="2"/>
        <v>7481</v>
      </c>
      <c r="H14" s="42">
        <f t="shared" ref="H14" si="3">+I14+J14</f>
        <v>3924</v>
      </c>
      <c r="I14" s="42">
        <f>SUM(I15:I16)</f>
        <v>1340</v>
      </c>
      <c r="J14" s="42">
        <f>SUM(J15:J16)</f>
        <v>2584</v>
      </c>
      <c r="K14" s="42">
        <f t="shared" ref="K14" si="4">+L14+M14</f>
        <v>3379</v>
      </c>
      <c r="L14" s="42">
        <f>SUM(L15:L16)</f>
        <v>1287</v>
      </c>
      <c r="M14" s="42">
        <f>SUM(M15:M16)</f>
        <v>2092</v>
      </c>
      <c r="N14" s="42">
        <f t="shared" ref="N14" si="5">+O14+P14</f>
        <v>2269</v>
      </c>
      <c r="O14" s="42">
        <f>SUM(O15:O16)</f>
        <v>866</v>
      </c>
      <c r="P14" s="42">
        <f>SUM(P15:P16)</f>
        <v>1403</v>
      </c>
      <c r="Q14" s="42">
        <f t="shared" ref="Q14" si="6">+R14+S14</f>
        <v>2270</v>
      </c>
      <c r="R14" s="42">
        <f>SUM(R15:R16)</f>
        <v>868</v>
      </c>
      <c r="S14" s="42">
        <f>SUM(S15:S16)</f>
        <v>1402</v>
      </c>
    </row>
    <row r="15" spans="1:19" ht="37.5">
      <c r="A15" s="140"/>
      <c r="B15" s="143"/>
      <c r="C15" s="14"/>
      <c r="D15" s="9" t="s">
        <v>18</v>
      </c>
      <c r="E15" s="15">
        <f t="shared" ref="E15:E51" si="7">+F15+G15</f>
        <v>4914</v>
      </c>
      <c r="F15" s="15">
        <f t="shared" ref="F15:G32" si="8">+I15+L15+O15+R15</f>
        <v>1912</v>
      </c>
      <c r="G15" s="15">
        <f t="shared" si="8"/>
        <v>3002</v>
      </c>
      <c r="H15" s="15">
        <f t="shared" ref="H15:H51" si="9">+I15+J15</f>
        <v>54</v>
      </c>
      <c r="I15" s="118">
        <v>28</v>
      </c>
      <c r="J15" s="118">
        <v>26</v>
      </c>
      <c r="K15" s="16">
        <f t="shared" ref="K15:K51" si="10">+L15+M15</f>
        <v>2360</v>
      </c>
      <c r="L15" s="118">
        <v>908</v>
      </c>
      <c r="M15" s="118">
        <v>1452</v>
      </c>
      <c r="N15" s="16">
        <f t="shared" ref="N15:N51" si="11">+O15+P15</f>
        <v>1250</v>
      </c>
      <c r="O15" s="16">
        <v>488</v>
      </c>
      <c r="P15" s="16">
        <v>762</v>
      </c>
      <c r="Q15" s="16">
        <f t="shared" ref="Q15:Q51" si="12">+R15+S15</f>
        <v>1250</v>
      </c>
      <c r="R15" s="16">
        <v>488</v>
      </c>
      <c r="S15" s="16">
        <v>762</v>
      </c>
    </row>
    <row r="16" spans="1:19" ht="37.5">
      <c r="A16" s="141"/>
      <c r="B16" s="137"/>
      <c r="C16" s="12"/>
      <c r="D16" s="10" t="s">
        <v>13</v>
      </c>
      <c r="E16" s="17">
        <f t="shared" si="7"/>
        <v>6928</v>
      </c>
      <c r="F16" s="17">
        <f t="shared" si="8"/>
        <v>2449</v>
      </c>
      <c r="G16" s="17">
        <f t="shared" si="8"/>
        <v>4479</v>
      </c>
      <c r="H16" s="17">
        <f t="shared" si="9"/>
        <v>3870</v>
      </c>
      <c r="I16" s="18">
        <f>SUM(I17:I36)</f>
        <v>1312</v>
      </c>
      <c r="J16" s="18">
        <f>SUM(J17:J36)</f>
        <v>2558</v>
      </c>
      <c r="K16" s="18">
        <f t="shared" si="10"/>
        <v>1019</v>
      </c>
      <c r="L16" s="18">
        <f>SUM(L17:L36)</f>
        <v>379</v>
      </c>
      <c r="M16" s="18">
        <f>SUM(M17:M36)</f>
        <v>640</v>
      </c>
      <c r="N16" s="18">
        <f t="shared" si="11"/>
        <v>1019</v>
      </c>
      <c r="O16" s="18">
        <f>SUM(O17:O36)</f>
        <v>378</v>
      </c>
      <c r="P16" s="18">
        <f>SUM(P17:P36)</f>
        <v>641</v>
      </c>
      <c r="Q16" s="18">
        <f t="shared" si="12"/>
        <v>1020</v>
      </c>
      <c r="R16" s="18">
        <f>SUM(R17:R36)</f>
        <v>380</v>
      </c>
      <c r="S16" s="18">
        <f>SUM(S17:S36)</f>
        <v>640</v>
      </c>
    </row>
    <row r="17" spans="1:19">
      <c r="A17" s="141"/>
      <c r="B17" s="137"/>
      <c r="C17" s="19" t="s">
        <v>34</v>
      </c>
      <c r="D17" s="20" t="s">
        <v>35</v>
      </c>
      <c r="E17" s="15">
        <f t="shared" si="7"/>
        <v>111</v>
      </c>
      <c r="F17" s="15">
        <f t="shared" si="8"/>
        <v>41</v>
      </c>
      <c r="G17" s="15">
        <f t="shared" si="8"/>
        <v>70</v>
      </c>
      <c r="H17" s="15">
        <f t="shared" si="9"/>
        <v>33</v>
      </c>
      <c r="I17" s="118">
        <v>11</v>
      </c>
      <c r="J17" s="118">
        <v>22</v>
      </c>
      <c r="K17" s="16">
        <f t="shared" si="10"/>
        <v>26</v>
      </c>
      <c r="L17" s="16">
        <v>10</v>
      </c>
      <c r="M17" s="16">
        <v>16</v>
      </c>
      <c r="N17" s="16">
        <f t="shared" si="11"/>
        <v>26</v>
      </c>
      <c r="O17" s="16">
        <v>10</v>
      </c>
      <c r="P17" s="16">
        <v>16</v>
      </c>
      <c r="Q17" s="16">
        <f t="shared" si="12"/>
        <v>26</v>
      </c>
      <c r="R17" s="16">
        <v>10</v>
      </c>
      <c r="S17" s="16">
        <v>16</v>
      </c>
    </row>
    <row r="18" spans="1:19">
      <c r="A18" s="141"/>
      <c r="B18" s="137"/>
      <c r="C18" s="21">
        <v>17</v>
      </c>
      <c r="D18" s="22" t="s">
        <v>36</v>
      </c>
      <c r="E18" s="15">
        <f t="shared" si="7"/>
        <v>489</v>
      </c>
      <c r="F18" s="15">
        <f t="shared" si="8"/>
        <v>175</v>
      </c>
      <c r="G18" s="15">
        <f t="shared" si="8"/>
        <v>314</v>
      </c>
      <c r="H18" s="15">
        <f t="shared" si="9"/>
        <v>118</v>
      </c>
      <c r="I18" s="118">
        <v>37</v>
      </c>
      <c r="J18" s="118">
        <v>81</v>
      </c>
      <c r="K18" s="16">
        <f t="shared" si="10"/>
        <v>124</v>
      </c>
      <c r="L18" s="16">
        <v>46</v>
      </c>
      <c r="M18" s="16">
        <v>78</v>
      </c>
      <c r="N18" s="16">
        <f t="shared" si="11"/>
        <v>124</v>
      </c>
      <c r="O18" s="16">
        <v>46</v>
      </c>
      <c r="P18" s="16">
        <v>78</v>
      </c>
      <c r="Q18" s="16">
        <f t="shared" si="12"/>
        <v>123</v>
      </c>
      <c r="R18" s="16">
        <v>46</v>
      </c>
      <c r="S18" s="16">
        <v>77</v>
      </c>
    </row>
    <row r="19" spans="1:19">
      <c r="A19" s="141"/>
      <c r="B19" s="137"/>
      <c r="C19" s="19" t="s">
        <v>37</v>
      </c>
      <c r="D19" s="23" t="s">
        <v>38</v>
      </c>
      <c r="E19" s="15">
        <f t="shared" si="7"/>
        <v>9</v>
      </c>
      <c r="F19" s="15">
        <f t="shared" si="8"/>
        <v>3</v>
      </c>
      <c r="G19" s="15">
        <f t="shared" si="8"/>
        <v>6</v>
      </c>
      <c r="H19" s="15">
        <f t="shared" si="9"/>
        <v>0</v>
      </c>
      <c r="I19" s="118">
        <v>0</v>
      </c>
      <c r="J19" s="118">
        <v>0</v>
      </c>
      <c r="K19" s="16">
        <f t="shared" si="10"/>
        <v>3</v>
      </c>
      <c r="L19" s="16">
        <v>1</v>
      </c>
      <c r="M19" s="16">
        <v>2</v>
      </c>
      <c r="N19" s="16">
        <f t="shared" si="11"/>
        <v>3</v>
      </c>
      <c r="O19" s="16">
        <v>1</v>
      </c>
      <c r="P19" s="16">
        <v>2</v>
      </c>
      <c r="Q19" s="16">
        <f t="shared" si="12"/>
        <v>3</v>
      </c>
      <c r="R19" s="16">
        <v>1</v>
      </c>
      <c r="S19" s="16">
        <v>2</v>
      </c>
    </row>
    <row r="20" spans="1:19">
      <c r="A20" s="141"/>
      <c r="B20" s="137"/>
      <c r="C20" s="19" t="s">
        <v>39</v>
      </c>
      <c r="D20" s="22" t="s">
        <v>40</v>
      </c>
      <c r="E20" s="15">
        <f t="shared" si="7"/>
        <v>16</v>
      </c>
      <c r="F20" s="15">
        <f t="shared" si="8"/>
        <v>7</v>
      </c>
      <c r="G20" s="15">
        <f t="shared" si="8"/>
        <v>9</v>
      </c>
      <c r="H20" s="15">
        <f t="shared" si="9"/>
        <v>0</v>
      </c>
      <c r="I20" s="118">
        <v>0</v>
      </c>
      <c r="J20" s="118">
        <v>0</v>
      </c>
      <c r="K20" s="16">
        <f t="shared" si="10"/>
        <v>5</v>
      </c>
      <c r="L20" s="16">
        <v>2</v>
      </c>
      <c r="M20" s="16">
        <v>3</v>
      </c>
      <c r="N20" s="16">
        <f t="shared" si="11"/>
        <v>5</v>
      </c>
      <c r="O20" s="16">
        <v>2</v>
      </c>
      <c r="P20" s="16">
        <v>3</v>
      </c>
      <c r="Q20" s="16">
        <f t="shared" si="12"/>
        <v>6</v>
      </c>
      <c r="R20" s="16">
        <v>3</v>
      </c>
      <c r="S20" s="16">
        <v>3</v>
      </c>
    </row>
    <row r="21" spans="1:19">
      <c r="A21" s="141"/>
      <c r="B21" s="137"/>
      <c r="C21" s="19" t="s">
        <v>41</v>
      </c>
      <c r="D21" s="22" t="s">
        <v>42</v>
      </c>
      <c r="E21" s="15">
        <f t="shared" si="7"/>
        <v>1699</v>
      </c>
      <c r="F21" s="15">
        <f t="shared" si="8"/>
        <v>579</v>
      </c>
      <c r="G21" s="15">
        <f t="shared" si="8"/>
        <v>1120</v>
      </c>
      <c r="H21" s="15">
        <f t="shared" si="9"/>
        <v>466</v>
      </c>
      <c r="I21" s="118">
        <v>123</v>
      </c>
      <c r="J21" s="118">
        <v>343</v>
      </c>
      <c r="K21" s="16">
        <f t="shared" si="10"/>
        <v>411</v>
      </c>
      <c r="L21" s="16">
        <v>152</v>
      </c>
      <c r="M21" s="16">
        <v>259</v>
      </c>
      <c r="N21" s="16">
        <f t="shared" si="11"/>
        <v>411</v>
      </c>
      <c r="O21" s="16">
        <v>152</v>
      </c>
      <c r="P21" s="16">
        <v>259</v>
      </c>
      <c r="Q21" s="16">
        <f t="shared" si="12"/>
        <v>411</v>
      </c>
      <c r="R21" s="16">
        <v>152</v>
      </c>
      <c r="S21" s="16">
        <v>259</v>
      </c>
    </row>
    <row r="22" spans="1:19">
      <c r="A22" s="141"/>
      <c r="B22" s="137"/>
      <c r="C22" s="119" t="s">
        <v>77</v>
      </c>
      <c r="D22" s="121" t="s">
        <v>78</v>
      </c>
      <c r="E22" s="15">
        <f t="shared" ref="E22" si="13">+F22+G22</f>
        <v>4</v>
      </c>
      <c r="F22" s="15">
        <f t="shared" ref="F22" si="14">+I22+L22+O22+R22</f>
        <v>0</v>
      </c>
      <c r="G22" s="15">
        <f t="shared" ref="G22" si="15">+J22+M22+P22+S22</f>
        <v>4</v>
      </c>
      <c r="H22" s="15">
        <f t="shared" ref="H22" si="16">+I22+J22</f>
        <v>4</v>
      </c>
      <c r="I22" s="118">
        <v>0</v>
      </c>
      <c r="J22" s="118">
        <v>4</v>
      </c>
      <c r="K22" s="16">
        <f t="shared" si="10"/>
        <v>0</v>
      </c>
      <c r="L22" s="16">
        <v>0</v>
      </c>
      <c r="M22" s="16">
        <v>0</v>
      </c>
      <c r="N22" s="16">
        <f t="shared" si="11"/>
        <v>0</v>
      </c>
      <c r="O22" s="16">
        <v>0</v>
      </c>
      <c r="P22" s="16">
        <v>0</v>
      </c>
      <c r="Q22" s="16">
        <f t="shared" si="12"/>
        <v>0</v>
      </c>
      <c r="R22" s="16">
        <v>0</v>
      </c>
      <c r="S22" s="16">
        <v>0</v>
      </c>
    </row>
    <row r="23" spans="1:19">
      <c r="A23" s="141"/>
      <c r="B23" s="137"/>
      <c r="C23" s="24" t="s">
        <v>43</v>
      </c>
      <c r="D23" s="20" t="s">
        <v>44</v>
      </c>
      <c r="E23" s="15">
        <f t="shared" si="7"/>
        <v>334</v>
      </c>
      <c r="F23" s="15">
        <f t="shared" si="8"/>
        <v>135</v>
      </c>
      <c r="G23" s="15">
        <f t="shared" si="8"/>
        <v>199</v>
      </c>
      <c r="H23" s="15">
        <f t="shared" si="9"/>
        <v>330</v>
      </c>
      <c r="I23" s="118">
        <v>133</v>
      </c>
      <c r="J23" s="118">
        <v>197</v>
      </c>
      <c r="K23" s="16">
        <f t="shared" si="10"/>
        <v>1</v>
      </c>
      <c r="L23" s="16">
        <v>1</v>
      </c>
      <c r="M23" s="16">
        <v>0</v>
      </c>
      <c r="N23" s="16">
        <f t="shared" si="11"/>
        <v>1</v>
      </c>
      <c r="O23" s="16">
        <v>0</v>
      </c>
      <c r="P23" s="16">
        <v>1</v>
      </c>
      <c r="Q23" s="16">
        <f t="shared" si="12"/>
        <v>2</v>
      </c>
      <c r="R23" s="16">
        <v>1</v>
      </c>
      <c r="S23" s="16">
        <v>1</v>
      </c>
    </row>
    <row r="24" spans="1:19">
      <c r="A24" s="141"/>
      <c r="B24" s="137"/>
      <c r="C24" s="19" t="s">
        <v>45</v>
      </c>
      <c r="D24" s="23" t="s">
        <v>46</v>
      </c>
      <c r="E24" s="15">
        <f t="shared" si="7"/>
        <v>148</v>
      </c>
      <c r="F24" s="15">
        <f t="shared" si="8"/>
        <v>56</v>
      </c>
      <c r="G24" s="15">
        <f t="shared" si="8"/>
        <v>92</v>
      </c>
      <c r="H24" s="15">
        <f t="shared" si="9"/>
        <v>71</v>
      </c>
      <c r="I24" s="118">
        <v>27</v>
      </c>
      <c r="J24" s="118">
        <v>44</v>
      </c>
      <c r="K24" s="16">
        <f t="shared" si="10"/>
        <v>25</v>
      </c>
      <c r="L24" s="16">
        <v>9</v>
      </c>
      <c r="M24" s="16">
        <v>16</v>
      </c>
      <c r="N24" s="16">
        <f t="shared" si="11"/>
        <v>26</v>
      </c>
      <c r="O24" s="16">
        <v>10</v>
      </c>
      <c r="P24" s="16">
        <v>16</v>
      </c>
      <c r="Q24" s="16">
        <f t="shared" si="12"/>
        <v>26</v>
      </c>
      <c r="R24" s="16">
        <v>10</v>
      </c>
      <c r="S24" s="16">
        <v>16</v>
      </c>
    </row>
    <row r="25" spans="1:19">
      <c r="A25" s="141"/>
      <c r="B25" s="137"/>
      <c r="C25" s="19" t="s">
        <v>47</v>
      </c>
      <c r="D25" s="23" t="s">
        <v>48</v>
      </c>
      <c r="E25" s="15">
        <f t="shared" si="7"/>
        <v>349</v>
      </c>
      <c r="F25" s="15">
        <f t="shared" si="8"/>
        <v>118</v>
      </c>
      <c r="G25" s="15">
        <f t="shared" si="8"/>
        <v>231</v>
      </c>
      <c r="H25" s="15">
        <f t="shared" si="9"/>
        <v>126</v>
      </c>
      <c r="I25" s="118">
        <v>36</v>
      </c>
      <c r="J25" s="118">
        <v>90</v>
      </c>
      <c r="K25" s="16">
        <f t="shared" si="10"/>
        <v>75</v>
      </c>
      <c r="L25" s="16">
        <v>28</v>
      </c>
      <c r="M25" s="16">
        <v>47</v>
      </c>
      <c r="N25" s="16">
        <f t="shared" si="11"/>
        <v>74</v>
      </c>
      <c r="O25" s="16">
        <v>27</v>
      </c>
      <c r="P25" s="16">
        <v>47</v>
      </c>
      <c r="Q25" s="16">
        <f t="shared" si="12"/>
        <v>74</v>
      </c>
      <c r="R25" s="16">
        <v>27</v>
      </c>
      <c r="S25" s="16">
        <v>47</v>
      </c>
    </row>
    <row r="26" spans="1:19" ht="37.5">
      <c r="A26" s="141"/>
      <c r="B26" s="137"/>
      <c r="C26" s="19" t="s">
        <v>49</v>
      </c>
      <c r="D26" s="25" t="s">
        <v>50</v>
      </c>
      <c r="E26" s="15">
        <f t="shared" si="7"/>
        <v>328</v>
      </c>
      <c r="F26" s="15">
        <f t="shared" si="8"/>
        <v>126</v>
      </c>
      <c r="G26" s="15">
        <f t="shared" si="8"/>
        <v>202</v>
      </c>
      <c r="H26" s="15">
        <f t="shared" si="9"/>
        <v>283</v>
      </c>
      <c r="I26" s="118">
        <v>108</v>
      </c>
      <c r="J26" s="118">
        <v>175</v>
      </c>
      <c r="K26" s="16">
        <f t="shared" si="10"/>
        <v>15</v>
      </c>
      <c r="L26" s="16">
        <v>6</v>
      </c>
      <c r="M26" s="16">
        <v>9</v>
      </c>
      <c r="N26" s="16">
        <f t="shared" si="11"/>
        <v>15</v>
      </c>
      <c r="O26" s="16">
        <v>6</v>
      </c>
      <c r="P26" s="16">
        <v>9</v>
      </c>
      <c r="Q26" s="16">
        <f t="shared" si="12"/>
        <v>15</v>
      </c>
      <c r="R26" s="16">
        <v>6</v>
      </c>
      <c r="S26" s="16">
        <v>9</v>
      </c>
    </row>
    <row r="27" spans="1:19">
      <c r="A27" s="141"/>
      <c r="B27" s="137"/>
      <c r="C27" s="19" t="s">
        <v>51</v>
      </c>
      <c r="D27" s="20" t="s">
        <v>52</v>
      </c>
      <c r="E27" s="15">
        <f t="shared" si="7"/>
        <v>224</v>
      </c>
      <c r="F27" s="15">
        <f t="shared" si="8"/>
        <v>83</v>
      </c>
      <c r="G27" s="15">
        <f t="shared" si="8"/>
        <v>141</v>
      </c>
      <c r="H27" s="15">
        <f t="shared" si="9"/>
        <v>13</v>
      </c>
      <c r="I27" s="118">
        <v>4</v>
      </c>
      <c r="J27" s="118">
        <v>9</v>
      </c>
      <c r="K27" s="16">
        <f t="shared" si="10"/>
        <v>70</v>
      </c>
      <c r="L27" s="16">
        <v>26</v>
      </c>
      <c r="M27" s="16">
        <v>44</v>
      </c>
      <c r="N27" s="16">
        <f t="shared" si="11"/>
        <v>71</v>
      </c>
      <c r="O27" s="16">
        <v>27</v>
      </c>
      <c r="P27" s="16">
        <v>44</v>
      </c>
      <c r="Q27" s="16">
        <f t="shared" si="12"/>
        <v>70</v>
      </c>
      <c r="R27" s="16">
        <v>26</v>
      </c>
      <c r="S27" s="16">
        <v>44</v>
      </c>
    </row>
    <row r="28" spans="1:19">
      <c r="A28" s="141"/>
      <c r="B28" s="137"/>
      <c r="C28" s="19" t="s">
        <v>53</v>
      </c>
      <c r="D28" s="20" t="s">
        <v>54</v>
      </c>
      <c r="E28" s="15">
        <f t="shared" si="7"/>
        <v>701</v>
      </c>
      <c r="F28" s="15">
        <f t="shared" si="8"/>
        <v>244</v>
      </c>
      <c r="G28" s="15">
        <f t="shared" si="8"/>
        <v>457</v>
      </c>
      <c r="H28" s="15">
        <f t="shared" si="9"/>
        <v>97</v>
      </c>
      <c r="I28" s="118">
        <v>21</v>
      </c>
      <c r="J28" s="118">
        <v>76</v>
      </c>
      <c r="K28" s="16">
        <f t="shared" si="10"/>
        <v>202</v>
      </c>
      <c r="L28" s="16">
        <v>75</v>
      </c>
      <c r="M28" s="16">
        <v>127</v>
      </c>
      <c r="N28" s="16">
        <f t="shared" si="11"/>
        <v>201</v>
      </c>
      <c r="O28" s="16">
        <v>74</v>
      </c>
      <c r="P28" s="16">
        <v>127</v>
      </c>
      <c r="Q28" s="16">
        <f t="shared" si="12"/>
        <v>201</v>
      </c>
      <c r="R28" s="16">
        <v>74</v>
      </c>
      <c r="S28" s="16">
        <v>127</v>
      </c>
    </row>
    <row r="29" spans="1:19">
      <c r="A29" s="141"/>
      <c r="B29" s="137"/>
      <c r="C29" s="119" t="s">
        <v>101</v>
      </c>
      <c r="D29" s="120" t="s">
        <v>102</v>
      </c>
      <c r="E29" s="15">
        <f t="shared" ref="E29" si="17">+F29+G29</f>
        <v>71</v>
      </c>
      <c r="F29" s="15">
        <f t="shared" ref="F29" si="18">+I29+L29+O29+R29</f>
        <v>35</v>
      </c>
      <c r="G29" s="15">
        <f t="shared" ref="G29" si="19">+J29+M29+P29+S29</f>
        <v>36</v>
      </c>
      <c r="H29" s="15">
        <f t="shared" ref="H29" si="20">+I29+J29</f>
        <v>71</v>
      </c>
      <c r="I29" s="118">
        <v>35</v>
      </c>
      <c r="J29" s="118">
        <v>36</v>
      </c>
      <c r="K29" s="16">
        <f t="shared" si="10"/>
        <v>0</v>
      </c>
      <c r="L29" s="16">
        <v>0</v>
      </c>
      <c r="M29" s="16">
        <v>0</v>
      </c>
      <c r="N29" s="16">
        <f t="shared" si="11"/>
        <v>0</v>
      </c>
      <c r="O29" s="16">
        <v>0</v>
      </c>
      <c r="P29" s="16">
        <v>0</v>
      </c>
      <c r="Q29" s="16">
        <f t="shared" si="12"/>
        <v>0</v>
      </c>
      <c r="R29" s="16">
        <v>0</v>
      </c>
      <c r="S29" s="16">
        <v>0</v>
      </c>
    </row>
    <row r="30" spans="1:19">
      <c r="A30" s="141"/>
      <c r="B30" s="137"/>
      <c r="C30" s="24" t="s">
        <v>55</v>
      </c>
      <c r="D30" s="20" t="s">
        <v>56</v>
      </c>
      <c r="E30" s="15">
        <f t="shared" si="7"/>
        <v>6</v>
      </c>
      <c r="F30" s="15">
        <f t="shared" si="8"/>
        <v>4</v>
      </c>
      <c r="G30" s="15">
        <f t="shared" si="8"/>
        <v>2</v>
      </c>
      <c r="H30" s="15">
        <f t="shared" si="9"/>
        <v>4</v>
      </c>
      <c r="I30" s="118">
        <v>3</v>
      </c>
      <c r="J30" s="16">
        <v>1</v>
      </c>
      <c r="K30" s="16">
        <f t="shared" si="10"/>
        <v>1</v>
      </c>
      <c r="L30" s="16">
        <v>0</v>
      </c>
      <c r="M30" s="16">
        <v>1</v>
      </c>
      <c r="N30" s="16">
        <f t="shared" si="11"/>
        <v>0</v>
      </c>
      <c r="O30" s="16">
        <v>0</v>
      </c>
      <c r="P30" s="16">
        <v>0</v>
      </c>
      <c r="Q30" s="16">
        <f t="shared" si="12"/>
        <v>1</v>
      </c>
      <c r="R30" s="16">
        <v>1</v>
      </c>
      <c r="S30" s="16">
        <v>0</v>
      </c>
    </row>
    <row r="31" spans="1:19">
      <c r="A31" s="141"/>
      <c r="B31" s="137"/>
      <c r="C31" s="26">
        <v>96</v>
      </c>
      <c r="D31" s="27" t="s">
        <v>57</v>
      </c>
      <c r="E31" s="15">
        <f t="shared" si="7"/>
        <v>46</v>
      </c>
      <c r="F31" s="15">
        <f t="shared" si="8"/>
        <v>15</v>
      </c>
      <c r="G31" s="15">
        <f t="shared" si="8"/>
        <v>31</v>
      </c>
      <c r="H31" s="15">
        <f t="shared" si="9"/>
        <v>19</v>
      </c>
      <c r="I31" s="118">
        <v>6</v>
      </c>
      <c r="J31" s="118">
        <v>13</v>
      </c>
      <c r="K31" s="16">
        <f t="shared" si="10"/>
        <v>9</v>
      </c>
      <c r="L31" s="16">
        <v>3</v>
      </c>
      <c r="M31" s="16">
        <v>6</v>
      </c>
      <c r="N31" s="16">
        <f t="shared" si="11"/>
        <v>9</v>
      </c>
      <c r="O31" s="16">
        <v>3</v>
      </c>
      <c r="P31" s="16">
        <v>6</v>
      </c>
      <c r="Q31" s="16">
        <f t="shared" si="12"/>
        <v>9</v>
      </c>
      <c r="R31" s="16">
        <v>3</v>
      </c>
      <c r="S31" s="16">
        <v>6</v>
      </c>
    </row>
    <row r="32" spans="1:19">
      <c r="A32" s="141"/>
      <c r="B32" s="137"/>
      <c r="C32" s="19" t="s">
        <v>58</v>
      </c>
      <c r="D32" s="28" t="s">
        <v>59</v>
      </c>
      <c r="E32" s="15">
        <f t="shared" si="7"/>
        <v>2342</v>
      </c>
      <c r="F32" s="15">
        <f t="shared" si="8"/>
        <v>813</v>
      </c>
      <c r="G32" s="15">
        <f t="shared" si="8"/>
        <v>1529</v>
      </c>
      <c r="H32" s="15">
        <f t="shared" si="9"/>
        <v>2184</v>
      </c>
      <c r="I32" s="118">
        <v>753</v>
      </c>
      <c r="J32" s="118">
        <v>1431</v>
      </c>
      <c r="K32" s="16">
        <f t="shared" si="10"/>
        <v>52</v>
      </c>
      <c r="L32" s="16">
        <v>20</v>
      </c>
      <c r="M32" s="16">
        <v>32</v>
      </c>
      <c r="N32" s="16">
        <f t="shared" si="11"/>
        <v>53</v>
      </c>
      <c r="O32" s="16">
        <v>20</v>
      </c>
      <c r="P32" s="16">
        <v>33</v>
      </c>
      <c r="Q32" s="16">
        <f t="shared" si="12"/>
        <v>53</v>
      </c>
      <c r="R32" s="16">
        <v>20</v>
      </c>
      <c r="S32" s="16">
        <v>33</v>
      </c>
    </row>
    <row r="33" spans="1:19">
      <c r="A33" s="141"/>
      <c r="B33" s="137"/>
      <c r="C33" s="119" t="s">
        <v>66</v>
      </c>
      <c r="D33" s="120" t="s">
        <v>67</v>
      </c>
      <c r="E33" s="15">
        <f t="shared" ref="E33" si="21">+F33+G33</f>
        <v>2</v>
      </c>
      <c r="F33" s="15">
        <f t="shared" ref="F33" si="22">+I33+L33+O33+R33</f>
        <v>0</v>
      </c>
      <c r="G33" s="15">
        <f t="shared" ref="G33" si="23">+J33+M33+P33+S33</f>
        <v>2</v>
      </c>
      <c r="H33" s="15">
        <f t="shared" ref="H33" si="24">+I33+J33</f>
        <v>2</v>
      </c>
      <c r="I33" s="118">
        <v>0</v>
      </c>
      <c r="J33" s="118">
        <v>2</v>
      </c>
      <c r="K33" s="16">
        <f t="shared" si="10"/>
        <v>0</v>
      </c>
      <c r="L33" s="16">
        <v>0</v>
      </c>
      <c r="M33" s="16">
        <v>0</v>
      </c>
      <c r="N33" s="16">
        <f t="shared" si="11"/>
        <v>0</v>
      </c>
      <c r="O33" s="16">
        <v>0</v>
      </c>
      <c r="P33" s="16">
        <v>0</v>
      </c>
      <c r="Q33" s="16">
        <f t="shared" si="12"/>
        <v>0</v>
      </c>
      <c r="R33" s="16">
        <v>0</v>
      </c>
      <c r="S33" s="16">
        <v>0</v>
      </c>
    </row>
    <row r="34" spans="1:19">
      <c r="A34" s="141"/>
      <c r="B34" s="137"/>
      <c r="C34" s="119" t="s">
        <v>68</v>
      </c>
      <c r="D34" s="120" t="s">
        <v>69</v>
      </c>
      <c r="E34" s="15">
        <f t="shared" ref="E34:E36" si="25">+F34+G34</f>
        <v>7</v>
      </c>
      <c r="F34" s="15">
        <f t="shared" ref="F34:F36" si="26">+I34+L34+O34+R34</f>
        <v>2</v>
      </c>
      <c r="G34" s="15">
        <f t="shared" ref="G34:G36" si="27">+J34+M34+P34+S34</f>
        <v>5</v>
      </c>
      <c r="H34" s="15">
        <f t="shared" ref="H34:H36" si="28">+I34+J34</f>
        <v>7</v>
      </c>
      <c r="I34" s="118">
        <v>2</v>
      </c>
      <c r="J34" s="118">
        <v>5</v>
      </c>
      <c r="K34" s="16">
        <f t="shared" si="10"/>
        <v>0</v>
      </c>
      <c r="L34" s="16">
        <v>0</v>
      </c>
      <c r="M34" s="16">
        <v>0</v>
      </c>
      <c r="N34" s="16">
        <f t="shared" si="11"/>
        <v>0</v>
      </c>
      <c r="O34" s="16">
        <v>0</v>
      </c>
      <c r="P34" s="16">
        <v>0</v>
      </c>
      <c r="Q34" s="16">
        <f t="shared" si="12"/>
        <v>0</v>
      </c>
      <c r="R34" s="16">
        <v>0</v>
      </c>
      <c r="S34" s="16">
        <v>0</v>
      </c>
    </row>
    <row r="35" spans="1:19">
      <c r="A35" s="141"/>
      <c r="B35" s="137"/>
      <c r="C35" s="119" t="s">
        <v>70</v>
      </c>
      <c r="D35" s="120" t="s">
        <v>71</v>
      </c>
      <c r="E35" s="15">
        <f t="shared" si="25"/>
        <v>41</v>
      </c>
      <c r="F35" s="15">
        <f t="shared" si="26"/>
        <v>12</v>
      </c>
      <c r="G35" s="15">
        <f t="shared" si="27"/>
        <v>29</v>
      </c>
      <c r="H35" s="15">
        <f t="shared" si="28"/>
        <v>41</v>
      </c>
      <c r="I35" s="118">
        <v>12</v>
      </c>
      <c r="J35" s="118">
        <v>29</v>
      </c>
      <c r="K35" s="16">
        <f t="shared" si="10"/>
        <v>0</v>
      </c>
      <c r="L35" s="16">
        <v>0</v>
      </c>
      <c r="M35" s="16">
        <v>0</v>
      </c>
      <c r="N35" s="16">
        <f t="shared" si="11"/>
        <v>0</v>
      </c>
      <c r="O35" s="16">
        <v>0</v>
      </c>
      <c r="P35" s="16">
        <v>0</v>
      </c>
      <c r="Q35" s="16">
        <f t="shared" si="12"/>
        <v>0</v>
      </c>
      <c r="R35" s="16">
        <v>0</v>
      </c>
      <c r="S35" s="16">
        <v>0</v>
      </c>
    </row>
    <row r="36" spans="1:19">
      <c r="A36" s="142"/>
      <c r="B36" s="138"/>
      <c r="C36" s="119" t="s">
        <v>103</v>
      </c>
      <c r="D36" s="120" t="s">
        <v>104</v>
      </c>
      <c r="E36" s="15">
        <f t="shared" si="25"/>
        <v>1</v>
      </c>
      <c r="F36" s="15">
        <f t="shared" si="26"/>
        <v>1</v>
      </c>
      <c r="G36" s="15">
        <f t="shared" si="27"/>
        <v>0</v>
      </c>
      <c r="H36" s="15">
        <f t="shared" si="28"/>
        <v>1</v>
      </c>
      <c r="I36" s="118">
        <v>1</v>
      </c>
      <c r="J36" s="118">
        <v>0</v>
      </c>
      <c r="K36" s="16">
        <f t="shared" si="10"/>
        <v>0</v>
      </c>
      <c r="L36" s="16">
        <v>0</v>
      </c>
      <c r="M36" s="16">
        <v>0</v>
      </c>
      <c r="N36" s="16">
        <f t="shared" si="11"/>
        <v>0</v>
      </c>
      <c r="O36" s="16">
        <v>0</v>
      </c>
      <c r="P36" s="16">
        <v>0</v>
      </c>
      <c r="Q36" s="16">
        <f t="shared" si="12"/>
        <v>0</v>
      </c>
      <c r="R36" s="16">
        <v>0</v>
      </c>
      <c r="S36" s="16">
        <v>0</v>
      </c>
    </row>
    <row r="37" spans="1:19">
      <c r="A37" s="31">
        <v>2</v>
      </c>
      <c r="B37" s="40">
        <v>21</v>
      </c>
      <c r="C37" s="41"/>
      <c r="D37" s="33" t="s">
        <v>21</v>
      </c>
      <c r="E37" s="42">
        <f t="shared" si="7"/>
        <v>8941</v>
      </c>
      <c r="F37" s="42">
        <f t="shared" ref="F37:G97" si="29">+I37+L37+O37+R37</f>
        <v>3709</v>
      </c>
      <c r="G37" s="42">
        <f t="shared" si="29"/>
        <v>5232</v>
      </c>
      <c r="H37" s="42">
        <f t="shared" si="9"/>
        <v>301</v>
      </c>
      <c r="I37" s="46">
        <f>SUM(I38:I39)</f>
        <v>119</v>
      </c>
      <c r="J37" s="46">
        <f>SUM(J38:J39)</f>
        <v>182</v>
      </c>
      <c r="K37" s="46">
        <f t="shared" si="10"/>
        <v>4309</v>
      </c>
      <c r="L37" s="46">
        <f>SUM(L38:L39)</f>
        <v>1822</v>
      </c>
      <c r="M37" s="46">
        <f>SUM(M38:M39)</f>
        <v>2487</v>
      </c>
      <c r="N37" s="46">
        <f t="shared" si="11"/>
        <v>2082</v>
      </c>
      <c r="O37" s="46">
        <f>SUM(O38:O39)</f>
        <v>827</v>
      </c>
      <c r="P37" s="46">
        <f>SUM(P38:P39)</f>
        <v>1255</v>
      </c>
      <c r="Q37" s="46">
        <f t="shared" si="12"/>
        <v>2249</v>
      </c>
      <c r="R37" s="46">
        <f>SUM(R38:R39)</f>
        <v>941</v>
      </c>
      <c r="S37" s="46">
        <f>SUM(S38:S39)</f>
        <v>1308</v>
      </c>
    </row>
    <row r="38" spans="1:19" ht="37.5">
      <c r="A38" s="136"/>
      <c r="B38" s="139"/>
      <c r="C38" s="14"/>
      <c r="D38" s="9" t="s">
        <v>18</v>
      </c>
      <c r="E38" s="47">
        <f t="shared" si="7"/>
        <v>128</v>
      </c>
      <c r="F38" s="47">
        <f t="shared" si="29"/>
        <v>55</v>
      </c>
      <c r="G38" s="47">
        <f t="shared" si="29"/>
        <v>73</v>
      </c>
      <c r="H38" s="47">
        <f t="shared" si="9"/>
        <v>0</v>
      </c>
      <c r="I38" s="118">
        <v>0</v>
      </c>
      <c r="J38" s="118">
        <v>0</v>
      </c>
      <c r="K38" s="47">
        <f t="shared" si="10"/>
        <v>38</v>
      </c>
      <c r="L38" s="118">
        <v>19</v>
      </c>
      <c r="M38" s="118">
        <v>19</v>
      </c>
      <c r="N38" s="47">
        <f t="shared" si="11"/>
        <v>15</v>
      </c>
      <c r="O38" s="16">
        <v>6</v>
      </c>
      <c r="P38" s="16">
        <v>9</v>
      </c>
      <c r="Q38" s="47">
        <f t="shared" si="12"/>
        <v>75</v>
      </c>
      <c r="R38" s="16">
        <v>30</v>
      </c>
      <c r="S38" s="16">
        <v>45</v>
      </c>
    </row>
    <row r="39" spans="1:19" ht="37.5">
      <c r="A39" s="136"/>
      <c r="B39" s="139"/>
      <c r="C39" s="12"/>
      <c r="D39" s="10" t="s">
        <v>13</v>
      </c>
      <c r="E39" s="17">
        <f t="shared" si="7"/>
        <v>8813</v>
      </c>
      <c r="F39" s="17">
        <f t="shared" si="29"/>
        <v>3654</v>
      </c>
      <c r="G39" s="17">
        <f t="shared" si="29"/>
        <v>5159</v>
      </c>
      <c r="H39" s="17">
        <f t="shared" si="9"/>
        <v>301</v>
      </c>
      <c r="I39" s="17">
        <f>SUM(I40:I49)</f>
        <v>119</v>
      </c>
      <c r="J39" s="17">
        <f>SUM(J40:J49)</f>
        <v>182</v>
      </c>
      <c r="K39" s="17">
        <f t="shared" si="10"/>
        <v>4271</v>
      </c>
      <c r="L39" s="17">
        <f>SUM(L40:L49)</f>
        <v>1803</v>
      </c>
      <c r="M39" s="17">
        <f>SUM(M40:M49)</f>
        <v>2468</v>
      </c>
      <c r="N39" s="17">
        <f t="shared" si="11"/>
        <v>2067</v>
      </c>
      <c r="O39" s="17">
        <f>SUM(O40:O49)</f>
        <v>821</v>
      </c>
      <c r="P39" s="17">
        <f>SUM(P40:P49)</f>
        <v>1246</v>
      </c>
      <c r="Q39" s="17">
        <f t="shared" si="12"/>
        <v>2174</v>
      </c>
      <c r="R39" s="17">
        <f>SUM(R40:R49)</f>
        <v>911</v>
      </c>
      <c r="S39" s="17">
        <f>SUM(S40:S49)</f>
        <v>1263</v>
      </c>
    </row>
    <row r="40" spans="1:19">
      <c r="A40" s="136"/>
      <c r="B40" s="139"/>
      <c r="C40" s="19" t="s">
        <v>62</v>
      </c>
      <c r="D40" s="20" t="s">
        <v>63</v>
      </c>
      <c r="E40" s="47">
        <f t="shared" si="7"/>
        <v>28</v>
      </c>
      <c r="F40" s="47">
        <f t="shared" si="29"/>
        <v>12</v>
      </c>
      <c r="G40" s="47">
        <f t="shared" si="29"/>
        <v>16</v>
      </c>
      <c r="H40" s="47">
        <f t="shared" si="9"/>
        <v>0</v>
      </c>
      <c r="I40" s="122">
        <v>0</v>
      </c>
      <c r="J40" s="122">
        <v>0</v>
      </c>
      <c r="K40" s="47">
        <f t="shared" si="10"/>
        <v>14</v>
      </c>
      <c r="L40" s="122">
        <v>6</v>
      </c>
      <c r="M40" s="122">
        <v>8</v>
      </c>
      <c r="N40" s="47">
        <f t="shared" si="11"/>
        <v>7</v>
      </c>
      <c r="O40" s="48">
        <v>3</v>
      </c>
      <c r="P40" s="48">
        <v>4</v>
      </c>
      <c r="Q40" s="48">
        <f t="shared" si="12"/>
        <v>7</v>
      </c>
      <c r="R40" s="47">
        <v>3</v>
      </c>
      <c r="S40" s="47">
        <v>4</v>
      </c>
    </row>
    <row r="41" spans="1:19">
      <c r="A41" s="136"/>
      <c r="B41" s="139"/>
      <c r="C41" s="19" t="s">
        <v>77</v>
      </c>
      <c r="D41" s="20" t="s">
        <v>78</v>
      </c>
      <c r="E41" s="47">
        <f t="shared" si="7"/>
        <v>142</v>
      </c>
      <c r="F41" s="47">
        <f t="shared" si="29"/>
        <v>56</v>
      </c>
      <c r="G41" s="47">
        <f t="shared" si="29"/>
        <v>86</v>
      </c>
      <c r="H41" s="47">
        <f t="shared" si="9"/>
        <v>4</v>
      </c>
      <c r="I41" s="122">
        <v>0</v>
      </c>
      <c r="J41" s="122">
        <v>4</v>
      </c>
      <c r="K41" s="47">
        <f t="shared" si="10"/>
        <v>68</v>
      </c>
      <c r="L41" s="122">
        <v>28</v>
      </c>
      <c r="M41" s="122">
        <v>40</v>
      </c>
      <c r="N41" s="47">
        <f t="shared" si="11"/>
        <v>34</v>
      </c>
      <c r="O41" s="48">
        <v>14</v>
      </c>
      <c r="P41" s="48">
        <v>20</v>
      </c>
      <c r="Q41" s="48">
        <f t="shared" si="12"/>
        <v>36</v>
      </c>
      <c r="R41" s="47">
        <v>14</v>
      </c>
      <c r="S41" s="47">
        <v>22</v>
      </c>
    </row>
    <row r="42" spans="1:19">
      <c r="A42" s="136"/>
      <c r="B42" s="139"/>
      <c r="C42" s="119" t="s">
        <v>45</v>
      </c>
      <c r="D42" s="120" t="s">
        <v>46</v>
      </c>
      <c r="E42" s="47">
        <f t="shared" ref="E42" si="30">+F42+G42</f>
        <v>7</v>
      </c>
      <c r="F42" s="47">
        <f t="shared" ref="F42" si="31">+I42+L42+O42+R42</f>
        <v>4</v>
      </c>
      <c r="G42" s="47">
        <f t="shared" ref="G42" si="32">+J42+M42+P42+S42</f>
        <v>3</v>
      </c>
      <c r="H42" s="47">
        <f t="shared" ref="H42" si="33">+I42+J42</f>
        <v>7</v>
      </c>
      <c r="I42" s="122">
        <v>4</v>
      </c>
      <c r="J42" s="122">
        <v>3</v>
      </c>
      <c r="K42" s="47">
        <f t="shared" si="10"/>
        <v>0</v>
      </c>
      <c r="L42" s="47">
        <v>0</v>
      </c>
      <c r="M42" s="47">
        <v>0</v>
      </c>
      <c r="N42" s="47">
        <f t="shared" si="11"/>
        <v>0</v>
      </c>
      <c r="O42" s="48">
        <v>0</v>
      </c>
      <c r="P42" s="48">
        <v>0</v>
      </c>
      <c r="Q42" s="48">
        <f t="shared" si="12"/>
        <v>0</v>
      </c>
      <c r="R42" s="47">
        <v>0</v>
      </c>
      <c r="S42" s="47">
        <v>0</v>
      </c>
    </row>
    <row r="43" spans="1:19">
      <c r="A43" s="136"/>
      <c r="B43" s="139"/>
      <c r="C43" s="19" t="s">
        <v>47</v>
      </c>
      <c r="D43" s="23" t="s">
        <v>48</v>
      </c>
      <c r="E43" s="47">
        <f t="shared" si="7"/>
        <v>815</v>
      </c>
      <c r="F43" s="47">
        <f t="shared" si="29"/>
        <v>326</v>
      </c>
      <c r="G43" s="47">
        <f t="shared" si="29"/>
        <v>489</v>
      </c>
      <c r="H43" s="47">
        <f t="shared" si="9"/>
        <v>1</v>
      </c>
      <c r="I43" s="122">
        <v>0</v>
      </c>
      <c r="J43" s="122">
        <v>1</v>
      </c>
      <c r="K43" s="47">
        <f t="shared" si="10"/>
        <v>407</v>
      </c>
      <c r="L43" s="122">
        <v>163</v>
      </c>
      <c r="M43" s="122">
        <v>244</v>
      </c>
      <c r="N43" s="47">
        <f t="shared" si="11"/>
        <v>204</v>
      </c>
      <c r="O43" s="48">
        <v>82</v>
      </c>
      <c r="P43" s="48">
        <v>122</v>
      </c>
      <c r="Q43" s="48">
        <f t="shared" si="12"/>
        <v>203</v>
      </c>
      <c r="R43" s="47">
        <v>81</v>
      </c>
      <c r="S43" s="47">
        <v>122</v>
      </c>
    </row>
    <row r="44" spans="1:19">
      <c r="A44" s="136"/>
      <c r="B44" s="139"/>
      <c r="C44" s="19" t="s">
        <v>51</v>
      </c>
      <c r="D44" s="20" t="s">
        <v>52</v>
      </c>
      <c r="E44" s="47">
        <f t="shared" si="7"/>
        <v>316</v>
      </c>
      <c r="F44" s="47">
        <f t="shared" si="29"/>
        <v>128</v>
      </c>
      <c r="G44" s="47">
        <f t="shared" si="29"/>
        <v>188</v>
      </c>
      <c r="H44" s="47">
        <f t="shared" si="9"/>
        <v>0</v>
      </c>
      <c r="I44" s="122">
        <v>0</v>
      </c>
      <c r="J44" s="122">
        <v>0</v>
      </c>
      <c r="K44" s="47">
        <f t="shared" si="10"/>
        <v>158</v>
      </c>
      <c r="L44" s="122">
        <v>64</v>
      </c>
      <c r="M44" s="122">
        <v>94</v>
      </c>
      <c r="N44" s="47">
        <f t="shared" si="11"/>
        <v>79</v>
      </c>
      <c r="O44" s="48">
        <v>32</v>
      </c>
      <c r="P44" s="48">
        <v>47</v>
      </c>
      <c r="Q44" s="48">
        <f t="shared" si="12"/>
        <v>79</v>
      </c>
      <c r="R44" s="47">
        <v>32</v>
      </c>
      <c r="S44" s="47">
        <v>47</v>
      </c>
    </row>
    <row r="45" spans="1:19">
      <c r="A45" s="136"/>
      <c r="B45" s="139"/>
      <c r="C45" s="19" t="s">
        <v>53</v>
      </c>
      <c r="D45" s="20" t="s">
        <v>54</v>
      </c>
      <c r="E45" s="47">
        <f t="shared" si="7"/>
        <v>635</v>
      </c>
      <c r="F45" s="47">
        <f t="shared" si="29"/>
        <v>252</v>
      </c>
      <c r="G45" s="47">
        <f t="shared" si="29"/>
        <v>383</v>
      </c>
      <c r="H45" s="47">
        <f t="shared" si="9"/>
        <v>0</v>
      </c>
      <c r="I45" s="122">
        <v>0</v>
      </c>
      <c r="J45" s="122">
        <v>0</v>
      </c>
      <c r="K45" s="47">
        <f t="shared" si="10"/>
        <v>317</v>
      </c>
      <c r="L45" s="122">
        <v>126</v>
      </c>
      <c r="M45" s="122">
        <v>191</v>
      </c>
      <c r="N45" s="47">
        <f t="shared" si="11"/>
        <v>159</v>
      </c>
      <c r="O45" s="48">
        <v>63</v>
      </c>
      <c r="P45" s="48">
        <v>96</v>
      </c>
      <c r="Q45" s="48">
        <f t="shared" si="12"/>
        <v>159</v>
      </c>
      <c r="R45" s="47">
        <v>63</v>
      </c>
      <c r="S45" s="47">
        <v>96</v>
      </c>
    </row>
    <row r="46" spans="1:19">
      <c r="A46" s="136"/>
      <c r="B46" s="139"/>
      <c r="C46" s="19" t="s">
        <v>58</v>
      </c>
      <c r="D46" s="28" t="s">
        <v>59</v>
      </c>
      <c r="E46" s="47">
        <f t="shared" si="7"/>
        <v>4171</v>
      </c>
      <c r="F46" s="47">
        <f t="shared" si="29"/>
        <v>1801</v>
      </c>
      <c r="G46" s="47">
        <f t="shared" si="29"/>
        <v>2370</v>
      </c>
      <c r="H46" s="47">
        <f t="shared" si="9"/>
        <v>181</v>
      </c>
      <c r="I46" s="122">
        <v>76</v>
      </c>
      <c r="J46" s="122">
        <v>105</v>
      </c>
      <c r="K46" s="47">
        <f t="shared" si="10"/>
        <v>1990</v>
      </c>
      <c r="L46" s="122">
        <v>912</v>
      </c>
      <c r="M46" s="122">
        <v>1078</v>
      </c>
      <c r="N46" s="47">
        <f t="shared" si="11"/>
        <v>989</v>
      </c>
      <c r="O46" s="48">
        <v>396</v>
      </c>
      <c r="P46" s="48">
        <v>593</v>
      </c>
      <c r="Q46" s="48">
        <f t="shared" si="12"/>
        <v>1011</v>
      </c>
      <c r="R46" s="47">
        <v>417</v>
      </c>
      <c r="S46" s="47">
        <v>594</v>
      </c>
    </row>
    <row r="47" spans="1:19">
      <c r="A47" s="136"/>
      <c r="B47" s="139"/>
      <c r="C47" s="19" t="s">
        <v>68</v>
      </c>
      <c r="D47" s="38" t="s">
        <v>69</v>
      </c>
      <c r="E47" s="47">
        <f t="shared" si="7"/>
        <v>788</v>
      </c>
      <c r="F47" s="47">
        <f t="shared" si="29"/>
        <v>316</v>
      </c>
      <c r="G47" s="47">
        <f t="shared" si="29"/>
        <v>472</v>
      </c>
      <c r="H47" s="47">
        <f t="shared" si="9"/>
        <v>1</v>
      </c>
      <c r="I47" s="122">
        <v>0</v>
      </c>
      <c r="J47" s="122">
        <v>1</v>
      </c>
      <c r="K47" s="47">
        <f t="shared" si="10"/>
        <v>396</v>
      </c>
      <c r="L47" s="122">
        <v>158</v>
      </c>
      <c r="M47" s="122">
        <v>238</v>
      </c>
      <c r="N47" s="47">
        <f t="shared" si="11"/>
        <v>193</v>
      </c>
      <c r="O47" s="48">
        <v>79</v>
      </c>
      <c r="P47" s="48">
        <v>114</v>
      </c>
      <c r="Q47" s="48">
        <f t="shared" si="12"/>
        <v>198</v>
      </c>
      <c r="R47" s="47">
        <v>79</v>
      </c>
      <c r="S47" s="47">
        <v>119</v>
      </c>
    </row>
    <row r="48" spans="1:19">
      <c r="A48" s="136"/>
      <c r="B48" s="139"/>
      <c r="C48" s="19" t="s">
        <v>70</v>
      </c>
      <c r="D48" s="28" t="s">
        <v>71</v>
      </c>
      <c r="E48" s="47">
        <f t="shared" si="7"/>
        <v>1582</v>
      </c>
      <c r="F48" s="47">
        <f t="shared" si="29"/>
        <v>627</v>
      </c>
      <c r="G48" s="47">
        <f t="shared" si="29"/>
        <v>955</v>
      </c>
      <c r="H48" s="47">
        <f t="shared" si="9"/>
        <v>107</v>
      </c>
      <c r="I48" s="122">
        <v>39</v>
      </c>
      <c r="J48" s="122">
        <v>68</v>
      </c>
      <c r="K48" s="47">
        <f t="shared" si="10"/>
        <v>756</v>
      </c>
      <c r="L48" s="122">
        <v>280</v>
      </c>
      <c r="M48" s="122">
        <v>476</v>
      </c>
      <c r="N48" s="47">
        <f t="shared" si="11"/>
        <v>320</v>
      </c>
      <c r="O48" s="48">
        <v>119</v>
      </c>
      <c r="P48" s="48">
        <v>201</v>
      </c>
      <c r="Q48" s="48">
        <f t="shared" si="12"/>
        <v>399</v>
      </c>
      <c r="R48" s="47">
        <v>189</v>
      </c>
      <c r="S48" s="47">
        <v>210</v>
      </c>
    </row>
    <row r="49" spans="1:19" ht="75">
      <c r="A49" s="136"/>
      <c r="B49" s="139"/>
      <c r="C49" s="19" t="s">
        <v>72</v>
      </c>
      <c r="D49" s="39" t="s">
        <v>73</v>
      </c>
      <c r="E49" s="47">
        <f t="shared" si="7"/>
        <v>329</v>
      </c>
      <c r="F49" s="47">
        <f t="shared" si="29"/>
        <v>132</v>
      </c>
      <c r="G49" s="47">
        <f t="shared" si="29"/>
        <v>197</v>
      </c>
      <c r="H49" s="47">
        <f t="shared" si="9"/>
        <v>0</v>
      </c>
      <c r="I49" s="122">
        <v>0</v>
      </c>
      <c r="J49" s="122">
        <v>0</v>
      </c>
      <c r="K49" s="47">
        <f t="shared" si="10"/>
        <v>165</v>
      </c>
      <c r="L49" s="122">
        <v>66</v>
      </c>
      <c r="M49" s="122">
        <v>99</v>
      </c>
      <c r="N49" s="47">
        <f t="shared" si="11"/>
        <v>82</v>
      </c>
      <c r="O49" s="48">
        <v>33</v>
      </c>
      <c r="P49" s="48">
        <v>49</v>
      </c>
      <c r="Q49" s="48">
        <f t="shared" si="12"/>
        <v>82</v>
      </c>
      <c r="R49" s="48">
        <v>33</v>
      </c>
      <c r="S49" s="48">
        <v>49</v>
      </c>
    </row>
    <row r="50" spans="1:19">
      <c r="A50" s="31">
        <v>3</v>
      </c>
      <c r="B50" s="32">
        <v>23</v>
      </c>
      <c r="C50" s="41"/>
      <c r="D50" s="33" t="s">
        <v>22</v>
      </c>
      <c r="E50" s="42">
        <f t="shared" si="7"/>
        <v>4660</v>
      </c>
      <c r="F50" s="42">
        <f t="shared" si="29"/>
        <v>1293</v>
      </c>
      <c r="G50" s="42">
        <f t="shared" si="29"/>
        <v>3367</v>
      </c>
      <c r="H50" s="42">
        <f t="shared" si="9"/>
        <v>536</v>
      </c>
      <c r="I50" s="42">
        <f>SUM(I51:I52)</f>
        <v>202</v>
      </c>
      <c r="J50" s="42">
        <f>SUM(J51:J52)</f>
        <v>334</v>
      </c>
      <c r="K50" s="42">
        <f t="shared" si="10"/>
        <v>1794</v>
      </c>
      <c r="L50" s="42">
        <f>SUM(L51:L52)</f>
        <v>491</v>
      </c>
      <c r="M50" s="42">
        <f>SUM(M51:M52)</f>
        <v>1303</v>
      </c>
      <c r="N50" s="42">
        <f t="shared" si="11"/>
        <v>1165</v>
      </c>
      <c r="O50" s="42">
        <f>SUM(O51:O52)</f>
        <v>300</v>
      </c>
      <c r="P50" s="42">
        <f>SUM(P51:P52)</f>
        <v>865</v>
      </c>
      <c r="Q50" s="42">
        <f t="shared" si="12"/>
        <v>1165</v>
      </c>
      <c r="R50" s="42">
        <f>SUM(R51:R52)</f>
        <v>300</v>
      </c>
      <c r="S50" s="42">
        <f>SUM(S51:S52)</f>
        <v>865</v>
      </c>
    </row>
    <row r="51" spans="1:19" ht="37.5">
      <c r="A51" s="136"/>
      <c r="B51" s="137"/>
      <c r="C51" s="14"/>
      <c r="D51" s="9" t="s">
        <v>18</v>
      </c>
      <c r="E51" s="15">
        <f t="shared" si="7"/>
        <v>260</v>
      </c>
      <c r="F51" s="15">
        <f t="shared" si="29"/>
        <v>80</v>
      </c>
      <c r="G51" s="15">
        <f t="shared" si="29"/>
        <v>180</v>
      </c>
      <c r="H51" s="15">
        <f t="shared" si="9"/>
        <v>0</v>
      </c>
      <c r="I51" s="116">
        <v>0</v>
      </c>
      <c r="J51" s="116">
        <v>0</v>
      </c>
      <c r="K51" s="15">
        <f t="shared" si="10"/>
        <v>130</v>
      </c>
      <c r="L51" s="116">
        <v>40</v>
      </c>
      <c r="M51" s="116">
        <v>90</v>
      </c>
      <c r="N51" s="15">
        <f t="shared" si="11"/>
        <v>65</v>
      </c>
      <c r="O51" s="15">
        <v>20</v>
      </c>
      <c r="P51" s="15">
        <v>45</v>
      </c>
      <c r="Q51" s="15">
        <f t="shared" si="12"/>
        <v>65</v>
      </c>
      <c r="R51" s="15">
        <v>20</v>
      </c>
      <c r="S51" s="15">
        <v>45</v>
      </c>
    </row>
    <row r="52" spans="1:19" ht="37.5">
      <c r="A52" s="136"/>
      <c r="B52" s="137"/>
      <c r="C52" s="12"/>
      <c r="D52" s="10" t="s">
        <v>13</v>
      </c>
      <c r="E52" s="17">
        <f>+F52+G52</f>
        <v>4400</v>
      </c>
      <c r="F52" s="17">
        <f t="shared" si="29"/>
        <v>1213</v>
      </c>
      <c r="G52" s="17">
        <f t="shared" si="29"/>
        <v>3187</v>
      </c>
      <c r="H52" s="17">
        <f t="shared" ref="H52:H165" si="34">+I52+J52</f>
        <v>536</v>
      </c>
      <c r="I52" s="17">
        <f>SUM(I53:I60)</f>
        <v>202</v>
      </c>
      <c r="J52" s="17">
        <f>SUM(J53:J60)</f>
        <v>334</v>
      </c>
      <c r="K52" s="17">
        <f t="shared" ref="K52:K168" si="35">+L52+M52</f>
        <v>1664</v>
      </c>
      <c r="L52" s="17">
        <f>SUM(L53:L60)</f>
        <v>451</v>
      </c>
      <c r="M52" s="17">
        <f>SUM(M53:M60)</f>
        <v>1213</v>
      </c>
      <c r="N52" s="17">
        <f t="shared" ref="N52:N168" si="36">+O52+P52</f>
        <v>1100</v>
      </c>
      <c r="O52" s="17">
        <f>SUM(O53:O60)</f>
        <v>280</v>
      </c>
      <c r="P52" s="17">
        <f>SUM(P53:P60)</f>
        <v>820</v>
      </c>
      <c r="Q52" s="17">
        <f t="shared" ref="Q52:Q168" si="37">+R52+S52</f>
        <v>1100</v>
      </c>
      <c r="R52" s="17">
        <f>SUM(R53:R60)</f>
        <v>280</v>
      </c>
      <c r="S52" s="17">
        <f>SUM(S53:S60)</f>
        <v>820</v>
      </c>
    </row>
    <row r="53" spans="1:19">
      <c r="A53" s="136"/>
      <c r="B53" s="137"/>
      <c r="C53" s="44">
        <v>3</v>
      </c>
      <c r="D53" s="45" t="s">
        <v>76</v>
      </c>
      <c r="E53" s="15">
        <f t="shared" ref="E53:E174" si="38">+F53+G53</f>
        <v>240</v>
      </c>
      <c r="F53" s="15">
        <f t="shared" si="29"/>
        <v>60</v>
      </c>
      <c r="G53" s="15">
        <f t="shared" si="29"/>
        <v>180</v>
      </c>
      <c r="H53" s="15">
        <f t="shared" si="34"/>
        <v>0</v>
      </c>
      <c r="I53" s="116">
        <v>0</v>
      </c>
      <c r="J53" s="116">
        <v>0</v>
      </c>
      <c r="K53" s="15">
        <f t="shared" si="35"/>
        <v>120</v>
      </c>
      <c r="L53" s="116">
        <v>30</v>
      </c>
      <c r="M53" s="116">
        <v>90</v>
      </c>
      <c r="N53" s="15">
        <f t="shared" si="36"/>
        <v>60</v>
      </c>
      <c r="O53" s="15">
        <v>15</v>
      </c>
      <c r="P53" s="15">
        <v>45</v>
      </c>
      <c r="Q53" s="15">
        <f t="shared" si="37"/>
        <v>60</v>
      </c>
      <c r="R53" s="15">
        <v>15</v>
      </c>
      <c r="S53" s="15">
        <v>45</v>
      </c>
    </row>
    <row r="54" spans="1:19">
      <c r="A54" s="136"/>
      <c r="B54" s="137"/>
      <c r="C54" s="19" t="s">
        <v>77</v>
      </c>
      <c r="D54" s="20" t="s">
        <v>78</v>
      </c>
      <c r="E54" s="15">
        <f t="shared" si="38"/>
        <v>80</v>
      </c>
      <c r="F54" s="15">
        <f t="shared" si="29"/>
        <v>20</v>
      </c>
      <c r="G54" s="15">
        <f t="shared" si="29"/>
        <v>60</v>
      </c>
      <c r="H54" s="15">
        <f t="shared" si="34"/>
        <v>0</v>
      </c>
      <c r="I54" s="123">
        <v>0</v>
      </c>
      <c r="J54" s="123">
        <v>0</v>
      </c>
      <c r="K54" s="15">
        <f t="shared" si="35"/>
        <v>40</v>
      </c>
      <c r="L54" s="123">
        <v>10</v>
      </c>
      <c r="M54" s="123">
        <v>30</v>
      </c>
      <c r="N54" s="15">
        <f t="shared" si="36"/>
        <v>20</v>
      </c>
      <c r="O54" s="36">
        <v>5</v>
      </c>
      <c r="P54" s="36">
        <v>15</v>
      </c>
      <c r="Q54" s="15">
        <f t="shared" si="37"/>
        <v>20</v>
      </c>
      <c r="R54" s="36">
        <v>5</v>
      </c>
      <c r="S54" s="36">
        <v>15</v>
      </c>
    </row>
    <row r="55" spans="1:19" ht="37.5">
      <c r="A55" s="136"/>
      <c r="B55" s="137"/>
      <c r="C55" s="19" t="s">
        <v>49</v>
      </c>
      <c r="D55" s="25" t="s">
        <v>50</v>
      </c>
      <c r="E55" s="15">
        <f t="shared" si="38"/>
        <v>800</v>
      </c>
      <c r="F55" s="15">
        <f t="shared" si="29"/>
        <v>200</v>
      </c>
      <c r="G55" s="15">
        <f t="shared" si="29"/>
        <v>600</v>
      </c>
      <c r="H55" s="15">
        <f t="shared" si="34"/>
        <v>36</v>
      </c>
      <c r="I55" s="116">
        <v>8</v>
      </c>
      <c r="J55" s="116">
        <v>28</v>
      </c>
      <c r="K55" s="15">
        <f t="shared" si="35"/>
        <v>364</v>
      </c>
      <c r="L55" s="116">
        <v>92</v>
      </c>
      <c r="M55" s="116">
        <v>272</v>
      </c>
      <c r="N55" s="15">
        <f t="shared" si="36"/>
        <v>200</v>
      </c>
      <c r="O55" s="15">
        <v>50</v>
      </c>
      <c r="P55" s="15">
        <v>150</v>
      </c>
      <c r="Q55" s="15">
        <f t="shared" si="37"/>
        <v>200</v>
      </c>
      <c r="R55" s="15">
        <v>50</v>
      </c>
      <c r="S55" s="15">
        <v>150</v>
      </c>
    </row>
    <row r="56" spans="1:19">
      <c r="A56" s="136"/>
      <c r="B56" s="137"/>
      <c r="C56" s="19" t="s">
        <v>79</v>
      </c>
      <c r="D56" s="23" t="s">
        <v>80</v>
      </c>
      <c r="E56" s="15">
        <f t="shared" si="38"/>
        <v>280</v>
      </c>
      <c r="F56" s="15">
        <f t="shared" si="29"/>
        <v>80</v>
      </c>
      <c r="G56" s="15">
        <f t="shared" si="29"/>
        <v>200</v>
      </c>
      <c r="H56" s="15">
        <f t="shared" si="34"/>
        <v>0</v>
      </c>
      <c r="I56" s="116">
        <v>0</v>
      </c>
      <c r="J56" s="116">
        <v>0</v>
      </c>
      <c r="K56" s="15">
        <f t="shared" si="35"/>
        <v>140</v>
      </c>
      <c r="L56" s="116">
        <v>40</v>
      </c>
      <c r="M56" s="116">
        <v>100</v>
      </c>
      <c r="N56" s="15">
        <f t="shared" si="36"/>
        <v>70</v>
      </c>
      <c r="O56" s="15">
        <v>20</v>
      </c>
      <c r="P56" s="15">
        <v>50</v>
      </c>
      <c r="Q56" s="15">
        <f t="shared" si="37"/>
        <v>70</v>
      </c>
      <c r="R56" s="15">
        <v>20</v>
      </c>
      <c r="S56" s="15">
        <v>50</v>
      </c>
    </row>
    <row r="57" spans="1:19">
      <c r="A57" s="136"/>
      <c r="B57" s="137"/>
      <c r="C57" s="19" t="s">
        <v>51</v>
      </c>
      <c r="D57" s="20" t="s">
        <v>52</v>
      </c>
      <c r="E57" s="15">
        <f t="shared" si="38"/>
        <v>160</v>
      </c>
      <c r="F57" s="15">
        <f t="shared" si="29"/>
        <v>40</v>
      </c>
      <c r="G57" s="15">
        <f t="shared" si="29"/>
        <v>120</v>
      </c>
      <c r="H57" s="15">
        <f t="shared" si="34"/>
        <v>0</v>
      </c>
      <c r="I57" s="116">
        <v>0</v>
      </c>
      <c r="J57" s="116">
        <v>0</v>
      </c>
      <c r="K57" s="15">
        <f t="shared" si="35"/>
        <v>80</v>
      </c>
      <c r="L57" s="116">
        <v>20</v>
      </c>
      <c r="M57" s="116">
        <v>60</v>
      </c>
      <c r="N57" s="15">
        <f t="shared" si="36"/>
        <v>40</v>
      </c>
      <c r="O57" s="15">
        <v>10</v>
      </c>
      <c r="P57" s="15">
        <v>30</v>
      </c>
      <c r="Q57" s="15">
        <f t="shared" si="37"/>
        <v>40</v>
      </c>
      <c r="R57" s="15">
        <v>10</v>
      </c>
      <c r="S57" s="15">
        <v>30</v>
      </c>
    </row>
    <row r="58" spans="1:19">
      <c r="A58" s="136"/>
      <c r="B58" s="137"/>
      <c r="C58" s="19" t="s">
        <v>53</v>
      </c>
      <c r="D58" s="20" t="s">
        <v>54</v>
      </c>
      <c r="E58" s="15">
        <f t="shared" si="38"/>
        <v>240</v>
      </c>
      <c r="F58" s="15">
        <f t="shared" si="29"/>
        <v>60</v>
      </c>
      <c r="G58" s="15">
        <f t="shared" si="29"/>
        <v>180</v>
      </c>
      <c r="H58" s="15">
        <f t="shared" si="34"/>
        <v>0</v>
      </c>
      <c r="I58" s="116">
        <v>0</v>
      </c>
      <c r="J58" s="116">
        <v>0</v>
      </c>
      <c r="K58" s="15">
        <f t="shared" si="35"/>
        <v>120</v>
      </c>
      <c r="L58" s="116">
        <v>30</v>
      </c>
      <c r="M58" s="116">
        <v>90</v>
      </c>
      <c r="N58" s="15">
        <f t="shared" si="36"/>
        <v>60</v>
      </c>
      <c r="O58" s="15">
        <v>15</v>
      </c>
      <c r="P58" s="15">
        <v>45</v>
      </c>
      <c r="Q58" s="15">
        <f t="shared" si="37"/>
        <v>60</v>
      </c>
      <c r="R58" s="15">
        <v>15</v>
      </c>
      <c r="S58" s="15">
        <v>45</v>
      </c>
    </row>
    <row r="59" spans="1:19">
      <c r="A59" s="136"/>
      <c r="B59" s="137"/>
      <c r="C59" s="19" t="s">
        <v>58</v>
      </c>
      <c r="D59" s="28" t="s">
        <v>59</v>
      </c>
      <c r="E59" s="15">
        <f t="shared" si="38"/>
        <v>2400</v>
      </c>
      <c r="F59" s="15">
        <f t="shared" si="29"/>
        <v>693</v>
      </c>
      <c r="G59" s="15">
        <f t="shared" si="29"/>
        <v>1707</v>
      </c>
      <c r="H59" s="15">
        <f t="shared" si="34"/>
        <v>498</v>
      </c>
      <c r="I59" s="123">
        <v>193</v>
      </c>
      <c r="J59" s="123">
        <v>305</v>
      </c>
      <c r="K59" s="15">
        <f t="shared" si="35"/>
        <v>702</v>
      </c>
      <c r="L59" s="123">
        <v>200</v>
      </c>
      <c r="M59" s="123">
        <v>502</v>
      </c>
      <c r="N59" s="15">
        <f t="shared" si="36"/>
        <v>600</v>
      </c>
      <c r="O59" s="36">
        <v>150</v>
      </c>
      <c r="P59" s="36">
        <v>450</v>
      </c>
      <c r="Q59" s="15">
        <f t="shared" si="37"/>
        <v>600</v>
      </c>
      <c r="R59" s="36">
        <v>150</v>
      </c>
      <c r="S59" s="36">
        <v>450</v>
      </c>
    </row>
    <row r="60" spans="1:19">
      <c r="A60" s="136"/>
      <c r="B60" s="138"/>
      <c r="C60" s="19" t="s">
        <v>68</v>
      </c>
      <c r="D60" s="38" t="s">
        <v>69</v>
      </c>
      <c r="E60" s="15">
        <f t="shared" si="38"/>
        <v>200</v>
      </c>
      <c r="F60" s="15">
        <f t="shared" si="29"/>
        <v>60</v>
      </c>
      <c r="G60" s="15">
        <f t="shared" si="29"/>
        <v>140</v>
      </c>
      <c r="H60" s="15">
        <f t="shared" si="34"/>
        <v>2</v>
      </c>
      <c r="I60" s="123">
        <v>1</v>
      </c>
      <c r="J60" s="123">
        <v>1</v>
      </c>
      <c r="K60" s="15">
        <f t="shared" si="35"/>
        <v>98</v>
      </c>
      <c r="L60" s="123">
        <v>29</v>
      </c>
      <c r="M60" s="123">
        <v>69</v>
      </c>
      <c r="N60" s="15">
        <f t="shared" si="36"/>
        <v>50</v>
      </c>
      <c r="O60" s="36">
        <v>15</v>
      </c>
      <c r="P60" s="36">
        <v>35</v>
      </c>
      <c r="Q60" s="15">
        <f t="shared" si="37"/>
        <v>50</v>
      </c>
      <c r="R60" s="36">
        <v>15</v>
      </c>
      <c r="S60" s="36">
        <v>35</v>
      </c>
    </row>
    <row r="61" spans="1:19">
      <c r="A61" s="31">
        <v>4</v>
      </c>
      <c r="B61" s="32">
        <v>24</v>
      </c>
      <c r="C61" s="41"/>
      <c r="D61" s="33" t="s">
        <v>23</v>
      </c>
      <c r="E61" s="42">
        <f t="shared" si="38"/>
        <v>2797</v>
      </c>
      <c r="F61" s="42">
        <f t="shared" si="29"/>
        <v>63</v>
      </c>
      <c r="G61" s="42">
        <f t="shared" si="29"/>
        <v>2734</v>
      </c>
      <c r="H61" s="42">
        <f t="shared" si="34"/>
        <v>117</v>
      </c>
      <c r="I61" s="42">
        <f>SUM(I62:I63)</f>
        <v>5</v>
      </c>
      <c r="J61" s="42">
        <f>SUM(J62:J63)</f>
        <v>112</v>
      </c>
      <c r="K61" s="42">
        <f t="shared" si="35"/>
        <v>1271</v>
      </c>
      <c r="L61" s="42">
        <f>SUM(L62:L63)</f>
        <v>27</v>
      </c>
      <c r="M61" s="42">
        <f>SUM(M62:M63)</f>
        <v>1244</v>
      </c>
      <c r="N61" s="42">
        <f t="shared" si="36"/>
        <v>702</v>
      </c>
      <c r="O61" s="42">
        <f>SUM(O62:O63)</f>
        <v>16</v>
      </c>
      <c r="P61" s="42">
        <f>SUM(P62:P63)</f>
        <v>686</v>
      </c>
      <c r="Q61" s="42">
        <f t="shared" si="37"/>
        <v>707</v>
      </c>
      <c r="R61" s="42">
        <f>SUM(R62:R63)</f>
        <v>15</v>
      </c>
      <c r="S61" s="42">
        <f>SUM(S62:S63)</f>
        <v>692</v>
      </c>
    </row>
    <row r="62" spans="1:19" ht="37.5">
      <c r="A62" s="136"/>
      <c r="B62" s="144"/>
      <c r="C62" s="14"/>
      <c r="D62" s="9" t="s">
        <v>18</v>
      </c>
      <c r="E62" s="15">
        <f t="shared" si="38"/>
        <v>117</v>
      </c>
      <c r="F62" s="15">
        <f t="shared" si="29"/>
        <v>3</v>
      </c>
      <c r="G62" s="15">
        <f t="shared" si="29"/>
        <v>114</v>
      </c>
      <c r="H62" s="15">
        <f t="shared" si="34"/>
        <v>4</v>
      </c>
      <c r="I62" s="116">
        <v>0</v>
      </c>
      <c r="J62" s="116">
        <v>4</v>
      </c>
      <c r="K62" s="15">
        <f t="shared" si="35"/>
        <v>51</v>
      </c>
      <c r="L62" s="116">
        <v>1</v>
      </c>
      <c r="M62" s="116">
        <v>50</v>
      </c>
      <c r="N62" s="15">
        <f t="shared" si="36"/>
        <v>31</v>
      </c>
      <c r="O62" s="15">
        <v>1</v>
      </c>
      <c r="P62" s="15">
        <v>30</v>
      </c>
      <c r="Q62" s="15">
        <f t="shared" si="37"/>
        <v>31</v>
      </c>
      <c r="R62" s="15">
        <v>1</v>
      </c>
      <c r="S62" s="15">
        <v>30</v>
      </c>
    </row>
    <row r="63" spans="1:19" ht="37.5">
      <c r="A63" s="136"/>
      <c r="B63" s="144"/>
      <c r="C63" s="12"/>
      <c r="D63" s="10" t="s">
        <v>13</v>
      </c>
      <c r="E63" s="17">
        <f t="shared" si="38"/>
        <v>2680</v>
      </c>
      <c r="F63" s="17">
        <f t="shared" si="29"/>
        <v>60</v>
      </c>
      <c r="G63" s="17">
        <f t="shared" si="29"/>
        <v>2620</v>
      </c>
      <c r="H63" s="17">
        <f t="shared" si="34"/>
        <v>113</v>
      </c>
      <c r="I63" s="17">
        <f>SUM(I64:I69)</f>
        <v>5</v>
      </c>
      <c r="J63" s="17">
        <f>SUM(J64:J69)</f>
        <v>108</v>
      </c>
      <c r="K63" s="17">
        <f t="shared" si="35"/>
        <v>1220</v>
      </c>
      <c r="L63" s="17">
        <f>SUM(L64:L69)</f>
        <v>26</v>
      </c>
      <c r="M63" s="17">
        <f>SUM(M64:M69)</f>
        <v>1194</v>
      </c>
      <c r="N63" s="17">
        <f t="shared" si="36"/>
        <v>671</v>
      </c>
      <c r="O63" s="17">
        <f>SUM(O64:O69)</f>
        <v>15</v>
      </c>
      <c r="P63" s="17">
        <f>SUM(P64:P69)</f>
        <v>656</v>
      </c>
      <c r="Q63" s="17">
        <f t="shared" si="37"/>
        <v>676</v>
      </c>
      <c r="R63" s="17">
        <f>SUM(R64:R69)</f>
        <v>14</v>
      </c>
      <c r="S63" s="17">
        <f>SUM(S64:S69)</f>
        <v>662</v>
      </c>
    </row>
    <row r="64" spans="1:19">
      <c r="A64" s="136"/>
      <c r="B64" s="144"/>
      <c r="C64" s="44">
        <v>3</v>
      </c>
      <c r="D64" s="45" t="s">
        <v>76</v>
      </c>
      <c r="E64" s="15">
        <f t="shared" si="38"/>
        <v>21</v>
      </c>
      <c r="F64" s="15">
        <f t="shared" si="29"/>
        <v>3</v>
      </c>
      <c r="G64" s="15">
        <f t="shared" si="29"/>
        <v>18</v>
      </c>
      <c r="H64" s="49">
        <f t="shared" si="34"/>
        <v>0</v>
      </c>
      <c r="I64" s="116">
        <v>0</v>
      </c>
      <c r="J64" s="116">
        <v>0</v>
      </c>
      <c r="K64" s="15">
        <f t="shared" si="35"/>
        <v>12</v>
      </c>
      <c r="L64" s="116">
        <v>2</v>
      </c>
      <c r="M64" s="116">
        <v>10</v>
      </c>
      <c r="N64" s="15">
        <f t="shared" si="36"/>
        <v>5</v>
      </c>
      <c r="O64" s="15">
        <v>1</v>
      </c>
      <c r="P64" s="15">
        <v>4</v>
      </c>
      <c r="Q64" s="15">
        <f t="shared" si="37"/>
        <v>4</v>
      </c>
      <c r="R64" s="15"/>
      <c r="S64" s="15">
        <v>4</v>
      </c>
    </row>
    <row r="65" spans="1:19">
      <c r="A65" s="136"/>
      <c r="B65" s="144"/>
      <c r="C65" s="19" t="s">
        <v>45</v>
      </c>
      <c r="D65" s="23" t="s">
        <v>46</v>
      </c>
      <c r="E65" s="15">
        <f t="shared" si="38"/>
        <v>204</v>
      </c>
      <c r="F65" s="15">
        <f t="shared" si="29"/>
        <v>4</v>
      </c>
      <c r="G65" s="15">
        <f t="shared" si="29"/>
        <v>200</v>
      </c>
      <c r="H65" s="49">
        <f t="shared" si="34"/>
        <v>0</v>
      </c>
      <c r="I65" s="116">
        <v>0</v>
      </c>
      <c r="J65" s="116">
        <v>0</v>
      </c>
      <c r="K65" s="15">
        <f t="shared" si="35"/>
        <v>102</v>
      </c>
      <c r="L65" s="116">
        <v>2</v>
      </c>
      <c r="M65" s="116">
        <v>100</v>
      </c>
      <c r="N65" s="15">
        <f t="shared" si="36"/>
        <v>51</v>
      </c>
      <c r="O65" s="15">
        <v>1</v>
      </c>
      <c r="P65" s="15">
        <v>50</v>
      </c>
      <c r="Q65" s="15">
        <f t="shared" si="37"/>
        <v>51</v>
      </c>
      <c r="R65" s="15">
        <v>1</v>
      </c>
      <c r="S65" s="15">
        <v>50</v>
      </c>
    </row>
    <row r="66" spans="1:19">
      <c r="A66" s="136"/>
      <c r="B66" s="144"/>
      <c r="C66" s="19" t="s">
        <v>47</v>
      </c>
      <c r="D66" s="23" t="s">
        <v>48</v>
      </c>
      <c r="E66" s="15">
        <f t="shared" si="38"/>
        <v>74</v>
      </c>
      <c r="F66" s="15">
        <f t="shared" si="29"/>
        <v>4</v>
      </c>
      <c r="G66" s="15">
        <f t="shared" si="29"/>
        <v>70</v>
      </c>
      <c r="H66" s="15">
        <f t="shared" si="34"/>
        <v>5</v>
      </c>
      <c r="I66" s="116">
        <v>0</v>
      </c>
      <c r="J66" s="116">
        <v>5</v>
      </c>
      <c r="K66" s="15">
        <f t="shared" si="35"/>
        <v>27</v>
      </c>
      <c r="L66" s="116">
        <v>2</v>
      </c>
      <c r="M66" s="116">
        <v>25</v>
      </c>
      <c r="N66" s="15">
        <f t="shared" si="36"/>
        <v>21</v>
      </c>
      <c r="O66" s="15">
        <v>1</v>
      </c>
      <c r="P66" s="15">
        <v>20</v>
      </c>
      <c r="Q66" s="15">
        <f t="shared" si="37"/>
        <v>21</v>
      </c>
      <c r="R66" s="15">
        <v>1</v>
      </c>
      <c r="S66" s="15">
        <v>20</v>
      </c>
    </row>
    <row r="67" spans="1:19">
      <c r="A67" s="136"/>
      <c r="B67" s="144"/>
      <c r="C67" s="19" t="s">
        <v>53</v>
      </c>
      <c r="D67" s="20" t="s">
        <v>54</v>
      </c>
      <c r="E67" s="15">
        <f t="shared" si="38"/>
        <v>479</v>
      </c>
      <c r="F67" s="15">
        <f t="shared" si="29"/>
        <v>5</v>
      </c>
      <c r="G67" s="15">
        <f t="shared" si="29"/>
        <v>474</v>
      </c>
      <c r="H67" s="15">
        <f t="shared" si="34"/>
        <v>5</v>
      </c>
      <c r="I67" s="116">
        <v>0</v>
      </c>
      <c r="J67" s="116">
        <v>5</v>
      </c>
      <c r="K67" s="15">
        <f t="shared" si="35"/>
        <v>234</v>
      </c>
      <c r="L67" s="116">
        <v>3</v>
      </c>
      <c r="M67" s="116">
        <v>231</v>
      </c>
      <c r="N67" s="15">
        <f t="shared" si="36"/>
        <v>120</v>
      </c>
      <c r="O67" s="15">
        <v>1</v>
      </c>
      <c r="P67" s="15">
        <v>119</v>
      </c>
      <c r="Q67" s="15">
        <f t="shared" si="37"/>
        <v>120</v>
      </c>
      <c r="R67" s="15">
        <v>1</v>
      </c>
      <c r="S67" s="15">
        <v>119</v>
      </c>
    </row>
    <row r="68" spans="1:19">
      <c r="A68" s="136"/>
      <c r="B68" s="144"/>
      <c r="C68" s="19" t="s">
        <v>58</v>
      </c>
      <c r="D68" s="28" t="s">
        <v>59</v>
      </c>
      <c r="E68" s="15">
        <f t="shared" si="38"/>
        <v>1812</v>
      </c>
      <c r="F68" s="15">
        <f t="shared" si="29"/>
        <v>40</v>
      </c>
      <c r="G68" s="15">
        <f t="shared" si="29"/>
        <v>1772</v>
      </c>
      <c r="H68" s="15">
        <f t="shared" si="34"/>
        <v>101</v>
      </c>
      <c r="I68" s="116">
        <v>5</v>
      </c>
      <c r="J68" s="116">
        <v>96</v>
      </c>
      <c r="K68" s="15">
        <f t="shared" si="35"/>
        <v>805</v>
      </c>
      <c r="L68" s="116">
        <v>15</v>
      </c>
      <c r="M68" s="116">
        <v>790</v>
      </c>
      <c r="N68" s="15">
        <f t="shared" si="36"/>
        <v>453</v>
      </c>
      <c r="O68" s="15">
        <v>10</v>
      </c>
      <c r="P68" s="15">
        <v>443</v>
      </c>
      <c r="Q68" s="15">
        <f t="shared" si="37"/>
        <v>453</v>
      </c>
      <c r="R68" s="15">
        <v>10</v>
      </c>
      <c r="S68" s="15">
        <v>443</v>
      </c>
    </row>
    <row r="69" spans="1:19">
      <c r="A69" s="136"/>
      <c r="B69" s="144"/>
      <c r="C69" s="19" t="s">
        <v>68</v>
      </c>
      <c r="D69" s="38" t="s">
        <v>69</v>
      </c>
      <c r="E69" s="15">
        <f t="shared" si="38"/>
        <v>90</v>
      </c>
      <c r="F69" s="15">
        <f t="shared" si="29"/>
        <v>4</v>
      </c>
      <c r="G69" s="15">
        <f t="shared" si="29"/>
        <v>86</v>
      </c>
      <c r="H69" s="15">
        <f t="shared" si="34"/>
        <v>2</v>
      </c>
      <c r="I69" s="116">
        <v>0</v>
      </c>
      <c r="J69" s="116">
        <v>2</v>
      </c>
      <c r="K69" s="15">
        <f t="shared" si="35"/>
        <v>40</v>
      </c>
      <c r="L69" s="116">
        <v>2</v>
      </c>
      <c r="M69" s="116">
        <v>38</v>
      </c>
      <c r="N69" s="15">
        <f t="shared" si="36"/>
        <v>21</v>
      </c>
      <c r="O69" s="15">
        <v>1</v>
      </c>
      <c r="P69" s="15">
        <v>20</v>
      </c>
      <c r="Q69" s="15">
        <f t="shared" si="37"/>
        <v>27</v>
      </c>
      <c r="R69" s="15">
        <v>1</v>
      </c>
      <c r="S69" s="15">
        <v>26</v>
      </c>
    </row>
    <row r="70" spans="1:19">
      <c r="A70" s="31">
        <v>5</v>
      </c>
      <c r="B70" s="32">
        <v>25</v>
      </c>
      <c r="C70" s="41"/>
      <c r="D70" s="33" t="s">
        <v>24</v>
      </c>
      <c r="E70" s="42">
        <f t="shared" si="38"/>
        <v>810</v>
      </c>
      <c r="F70" s="42">
        <f t="shared" si="29"/>
        <v>364</v>
      </c>
      <c r="G70" s="42">
        <f t="shared" si="29"/>
        <v>446</v>
      </c>
      <c r="H70" s="42">
        <f t="shared" si="34"/>
        <v>288</v>
      </c>
      <c r="I70" s="42">
        <f>SUM(I71:I72)</f>
        <v>99</v>
      </c>
      <c r="J70" s="42">
        <f>SUM(J71:J72)</f>
        <v>189</v>
      </c>
      <c r="K70" s="42">
        <f t="shared" si="35"/>
        <v>211</v>
      </c>
      <c r="L70" s="42">
        <f>SUM(L71:L72)</f>
        <v>110</v>
      </c>
      <c r="M70" s="42">
        <f>SUM(M71:M72)</f>
        <v>101</v>
      </c>
      <c r="N70" s="42">
        <f t="shared" si="36"/>
        <v>200</v>
      </c>
      <c r="O70" s="42">
        <f>SUM(O71:O72)</f>
        <v>106</v>
      </c>
      <c r="P70" s="42">
        <f>SUM(P71:P72)</f>
        <v>94</v>
      </c>
      <c r="Q70" s="42">
        <f t="shared" si="37"/>
        <v>111</v>
      </c>
      <c r="R70" s="42">
        <f>SUM(R71:R72)</f>
        <v>49</v>
      </c>
      <c r="S70" s="42">
        <f>SUM(S71:S72)</f>
        <v>62</v>
      </c>
    </row>
    <row r="71" spans="1:19" ht="37.5">
      <c r="A71" s="136"/>
      <c r="B71" s="139"/>
      <c r="C71" s="14"/>
      <c r="D71" s="9" t="s">
        <v>18</v>
      </c>
      <c r="E71" s="15">
        <f t="shared" si="38"/>
        <v>24</v>
      </c>
      <c r="F71" s="15">
        <f t="shared" si="29"/>
        <v>10</v>
      </c>
      <c r="G71" s="15">
        <f t="shared" si="29"/>
        <v>14</v>
      </c>
      <c r="H71" s="15">
        <f t="shared" si="34"/>
        <v>0</v>
      </c>
      <c r="I71" s="116">
        <v>0</v>
      </c>
      <c r="J71" s="116">
        <v>0</v>
      </c>
      <c r="K71" s="15">
        <f t="shared" si="35"/>
        <v>14</v>
      </c>
      <c r="L71" s="116">
        <v>6</v>
      </c>
      <c r="M71" s="116">
        <v>8</v>
      </c>
      <c r="N71" s="15">
        <f t="shared" si="36"/>
        <v>5</v>
      </c>
      <c r="O71" s="15">
        <v>2</v>
      </c>
      <c r="P71" s="15">
        <v>3</v>
      </c>
      <c r="Q71" s="15">
        <f t="shared" si="37"/>
        <v>5</v>
      </c>
      <c r="R71" s="15">
        <v>2</v>
      </c>
      <c r="S71" s="15">
        <v>3</v>
      </c>
    </row>
    <row r="72" spans="1:19" ht="37.5">
      <c r="A72" s="136"/>
      <c r="B72" s="139"/>
      <c r="C72" s="12"/>
      <c r="D72" s="10" t="s">
        <v>13</v>
      </c>
      <c r="E72" s="17">
        <f t="shared" si="38"/>
        <v>786</v>
      </c>
      <c r="F72" s="17">
        <f t="shared" si="29"/>
        <v>354</v>
      </c>
      <c r="G72" s="17">
        <f t="shared" si="29"/>
        <v>432</v>
      </c>
      <c r="H72" s="17">
        <f t="shared" si="34"/>
        <v>288</v>
      </c>
      <c r="I72" s="17">
        <f>SUM(I73:I79)</f>
        <v>99</v>
      </c>
      <c r="J72" s="17">
        <f>SUM(J73:J79)</f>
        <v>189</v>
      </c>
      <c r="K72" s="17">
        <f t="shared" si="35"/>
        <v>197</v>
      </c>
      <c r="L72" s="17">
        <f>SUM(L73:L79)</f>
        <v>104</v>
      </c>
      <c r="M72" s="17">
        <f>SUM(M73:M79)</f>
        <v>93</v>
      </c>
      <c r="N72" s="17">
        <f t="shared" si="36"/>
        <v>195</v>
      </c>
      <c r="O72" s="17">
        <f>SUM(O73:O79)</f>
        <v>104</v>
      </c>
      <c r="P72" s="17">
        <f>SUM(P73:P79)</f>
        <v>91</v>
      </c>
      <c r="Q72" s="17">
        <f t="shared" si="37"/>
        <v>106</v>
      </c>
      <c r="R72" s="17">
        <f>SUM(R73:R79)</f>
        <v>47</v>
      </c>
      <c r="S72" s="17">
        <f>SUM(S73:S79)</f>
        <v>59</v>
      </c>
    </row>
    <row r="73" spans="1:19">
      <c r="A73" s="136"/>
      <c r="B73" s="139"/>
      <c r="C73" s="124">
        <v>42</v>
      </c>
      <c r="D73" s="125" t="s">
        <v>46</v>
      </c>
      <c r="E73" s="15">
        <f t="shared" ref="E73:E74" si="39">+F73+G73</f>
        <v>37</v>
      </c>
      <c r="F73" s="15">
        <f t="shared" ref="F73:F74" si="40">+I73+L73+O73+R73</f>
        <v>15</v>
      </c>
      <c r="G73" s="15">
        <f t="shared" ref="G73:G74" si="41">+J73+M73+P73+S73</f>
        <v>22</v>
      </c>
      <c r="H73" s="15">
        <f t="shared" ref="H73:H74" si="42">+I73+J73</f>
        <v>37</v>
      </c>
      <c r="I73" s="116">
        <v>15</v>
      </c>
      <c r="J73" s="116">
        <v>22</v>
      </c>
      <c r="K73" s="15">
        <f t="shared" si="35"/>
        <v>0</v>
      </c>
      <c r="L73" s="15">
        <v>0</v>
      </c>
      <c r="M73" s="15">
        <v>0</v>
      </c>
      <c r="N73" s="15">
        <f t="shared" si="36"/>
        <v>0</v>
      </c>
      <c r="O73" s="15">
        <v>0</v>
      </c>
      <c r="P73" s="15">
        <v>0</v>
      </c>
      <c r="Q73" s="15">
        <f t="shared" si="37"/>
        <v>0</v>
      </c>
      <c r="R73" s="15">
        <v>0</v>
      </c>
      <c r="S73" s="15">
        <v>0</v>
      </c>
    </row>
    <row r="74" spans="1:19">
      <c r="A74" s="136"/>
      <c r="B74" s="139"/>
      <c r="C74" s="124">
        <v>53</v>
      </c>
      <c r="D74" s="125" t="s">
        <v>48</v>
      </c>
      <c r="E74" s="15">
        <f t="shared" si="39"/>
        <v>6</v>
      </c>
      <c r="F74" s="15">
        <f t="shared" si="40"/>
        <v>4</v>
      </c>
      <c r="G74" s="15">
        <f t="shared" si="41"/>
        <v>2</v>
      </c>
      <c r="H74" s="15">
        <f t="shared" si="42"/>
        <v>6</v>
      </c>
      <c r="I74" s="116">
        <v>4</v>
      </c>
      <c r="J74" s="116">
        <v>2</v>
      </c>
      <c r="K74" s="15">
        <f t="shared" si="35"/>
        <v>0</v>
      </c>
      <c r="L74" s="15">
        <v>0</v>
      </c>
      <c r="M74" s="15">
        <v>0</v>
      </c>
      <c r="N74" s="15">
        <f t="shared" si="36"/>
        <v>0</v>
      </c>
      <c r="O74" s="15">
        <v>0</v>
      </c>
      <c r="P74" s="15">
        <v>0</v>
      </c>
      <c r="Q74" s="15">
        <f t="shared" si="37"/>
        <v>0</v>
      </c>
      <c r="R74" s="15">
        <v>0</v>
      </c>
      <c r="S74" s="15">
        <v>0</v>
      </c>
    </row>
    <row r="75" spans="1:19">
      <c r="A75" s="136"/>
      <c r="B75" s="139"/>
      <c r="C75" s="19" t="s">
        <v>51</v>
      </c>
      <c r="D75" s="20" t="s">
        <v>52</v>
      </c>
      <c r="E75" s="15">
        <f t="shared" si="38"/>
        <v>12</v>
      </c>
      <c r="F75" s="15">
        <f t="shared" si="29"/>
        <v>6</v>
      </c>
      <c r="G75" s="15">
        <f t="shared" si="29"/>
        <v>6</v>
      </c>
      <c r="H75" s="15">
        <f t="shared" si="34"/>
        <v>0</v>
      </c>
      <c r="I75" s="116">
        <v>0</v>
      </c>
      <c r="J75" s="116">
        <v>0</v>
      </c>
      <c r="K75" s="15">
        <f t="shared" si="35"/>
        <v>4</v>
      </c>
      <c r="L75" s="15">
        <v>2</v>
      </c>
      <c r="M75" s="15">
        <v>2</v>
      </c>
      <c r="N75" s="15">
        <f t="shared" si="36"/>
        <v>4</v>
      </c>
      <c r="O75" s="15">
        <v>2</v>
      </c>
      <c r="P75" s="15">
        <v>2</v>
      </c>
      <c r="Q75" s="15">
        <f t="shared" si="37"/>
        <v>4</v>
      </c>
      <c r="R75" s="15">
        <v>2</v>
      </c>
      <c r="S75" s="15">
        <v>2</v>
      </c>
    </row>
    <row r="76" spans="1:19">
      <c r="A76" s="136"/>
      <c r="B76" s="139"/>
      <c r="C76" s="19" t="s">
        <v>53</v>
      </c>
      <c r="D76" s="23" t="s">
        <v>54</v>
      </c>
      <c r="E76" s="15">
        <f t="shared" si="38"/>
        <v>206</v>
      </c>
      <c r="F76" s="15">
        <f t="shared" si="29"/>
        <v>110</v>
      </c>
      <c r="G76" s="15">
        <f t="shared" si="29"/>
        <v>96</v>
      </c>
      <c r="H76" s="15">
        <f t="shared" si="34"/>
        <v>2</v>
      </c>
      <c r="I76" s="116">
        <v>2</v>
      </c>
      <c r="J76" s="116">
        <v>0</v>
      </c>
      <c r="K76" s="15">
        <f t="shared" si="35"/>
        <v>75</v>
      </c>
      <c r="L76" s="116">
        <v>43</v>
      </c>
      <c r="M76" s="116">
        <v>32</v>
      </c>
      <c r="N76" s="15">
        <f t="shared" si="36"/>
        <v>77</v>
      </c>
      <c r="O76" s="116">
        <v>45</v>
      </c>
      <c r="P76" s="116">
        <v>32</v>
      </c>
      <c r="Q76" s="15">
        <f t="shared" si="37"/>
        <v>52</v>
      </c>
      <c r="R76" s="15">
        <v>20</v>
      </c>
      <c r="S76" s="116">
        <v>32</v>
      </c>
    </row>
    <row r="77" spans="1:19">
      <c r="A77" s="136"/>
      <c r="B77" s="139"/>
      <c r="C77" s="19" t="s">
        <v>58</v>
      </c>
      <c r="D77" s="23" t="s">
        <v>59</v>
      </c>
      <c r="E77" s="15">
        <f t="shared" si="38"/>
        <v>476</v>
      </c>
      <c r="F77" s="15">
        <f t="shared" si="29"/>
        <v>195</v>
      </c>
      <c r="G77" s="15">
        <f t="shared" si="29"/>
        <v>281</v>
      </c>
      <c r="H77" s="15">
        <f t="shared" si="34"/>
        <v>236</v>
      </c>
      <c r="I77" s="116">
        <v>75</v>
      </c>
      <c r="J77" s="116">
        <v>161</v>
      </c>
      <c r="K77" s="15">
        <f t="shared" si="35"/>
        <v>100</v>
      </c>
      <c r="L77" s="15">
        <v>50</v>
      </c>
      <c r="M77" s="15">
        <v>50</v>
      </c>
      <c r="N77" s="15">
        <f t="shared" si="36"/>
        <v>100</v>
      </c>
      <c r="O77" s="15">
        <v>50</v>
      </c>
      <c r="P77" s="15">
        <v>50</v>
      </c>
      <c r="Q77" s="15">
        <f t="shared" si="37"/>
        <v>40</v>
      </c>
      <c r="R77" s="15">
        <v>20</v>
      </c>
      <c r="S77" s="15">
        <v>20</v>
      </c>
    </row>
    <row r="78" spans="1:19">
      <c r="A78" s="136"/>
      <c r="B78" s="139"/>
      <c r="C78" s="19" t="s">
        <v>68</v>
      </c>
      <c r="D78" s="23" t="s">
        <v>69</v>
      </c>
      <c r="E78" s="15">
        <f t="shared" si="38"/>
        <v>25</v>
      </c>
      <c r="F78" s="15">
        <f t="shared" si="29"/>
        <v>12</v>
      </c>
      <c r="G78" s="15">
        <f t="shared" si="29"/>
        <v>13</v>
      </c>
      <c r="H78" s="15">
        <f t="shared" si="34"/>
        <v>1</v>
      </c>
      <c r="I78" s="116">
        <v>0</v>
      </c>
      <c r="J78" s="116">
        <v>1</v>
      </c>
      <c r="K78" s="15">
        <f t="shared" si="35"/>
        <v>8</v>
      </c>
      <c r="L78" s="116">
        <v>4</v>
      </c>
      <c r="M78" s="116">
        <v>4</v>
      </c>
      <c r="N78" s="15">
        <f t="shared" si="36"/>
        <v>8</v>
      </c>
      <c r="O78" s="116">
        <v>4</v>
      </c>
      <c r="P78" s="116">
        <v>4</v>
      </c>
      <c r="Q78" s="15">
        <f t="shared" si="37"/>
        <v>8</v>
      </c>
      <c r="R78" s="116">
        <v>4</v>
      </c>
      <c r="S78" s="116">
        <v>4</v>
      </c>
    </row>
    <row r="79" spans="1:19">
      <c r="A79" s="136"/>
      <c r="B79" s="139"/>
      <c r="C79" s="19" t="s">
        <v>72</v>
      </c>
      <c r="D79" s="39" t="s">
        <v>81</v>
      </c>
      <c r="E79" s="15">
        <f t="shared" si="38"/>
        <v>24</v>
      </c>
      <c r="F79" s="15">
        <f t="shared" si="29"/>
        <v>12</v>
      </c>
      <c r="G79" s="15">
        <f t="shared" si="29"/>
        <v>12</v>
      </c>
      <c r="H79" s="15">
        <f t="shared" si="34"/>
        <v>6</v>
      </c>
      <c r="I79" s="116">
        <v>3</v>
      </c>
      <c r="J79" s="116">
        <v>3</v>
      </c>
      <c r="K79" s="15">
        <f t="shared" si="35"/>
        <v>10</v>
      </c>
      <c r="L79" s="116">
        <v>5</v>
      </c>
      <c r="M79" s="116">
        <v>5</v>
      </c>
      <c r="N79" s="15">
        <f t="shared" si="36"/>
        <v>6</v>
      </c>
      <c r="O79" s="116">
        <v>3</v>
      </c>
      <c r="P79" s="116">
        <v>3</v>
      </c>
      <c r="Q79" s="15">
        <f t="shared" si="37"/>
        <v>2</v>
      </c>
      <c r="R79" s="15">
        <v>1</v>
      </c>
      <c r="S79" s="15">
        <v>1</v>
      </c>
    </row>
    <row r="80" spans="1:19">
      <c r="A80" s="31">
        <v>6</v>
      </c>
      <c r="B80" s="40">
        <v>26</v>
      </c>
      <c r="C80" s="50"/>
      <c r="D80" s="33" t="s">
        <v>25</v>
      </c>
      <c r="E80" s="42">
        <f t="shared" si="38"/>
        <v>3569</v>
      </c>
      <c r="F80" s="42">
        <f t="shared" si="29"/>
        <v>1571</v>
      </c>
      <c r="G80" s="42">
        <f t="shared" si="29"/>
        <v>1998</v>
      </c>
      <c r="H80" s="42">
        <f t="shared" si="34"/>
        <v>387</v>
      </c>
      <c r="I80" s="42">
        <f>SUM(I81:I82)</f>
        <v>174</v>
      </c>
      <c r="J80" s="42">
        <f>SUM(J81:J82)</f>
        <v>213</v>
      </c>
      <c r="K80" s="42">
        <f t="shared" si="35"/>
        <v>1452</v>
      </c>
      <c r="L80" s="42">
        <f>SUM(L81:L82)</f>
        <v>639</v>
      </c>
      <c r="M80" s="42">
        <f>SUM(M81:M82)</f>
        <v>813</v>
      </c>
      <c r="N80" s="42">
        <f t="shared" si="36"/>
        <v>764</v>
      </c>
      <c r="O80" s="42">
        <f>SUM(O81:O82)</f>
        <v>334</v>
      </c>
      <c r="P80" s="42">
        <f>SUM(P81:P82)</f>
        <v>430</v>
      </c>
      <c r="Q80" s="42">
        <f t="shared" si="37"/>
        <v>966</v>
      </c>
      <c r="R80" s="42">
        <f>SUM(R81:R82)</f>
        <v>424</v>
      </c>
      <c r="S80" s="42">
        <f>SUM(S81:S82)</f>
        <v>542</v>
      </c>
    </row>
    <row r="81" spans="1:19" ht="37.5">
      <c r="A81" s="136"/>
      <c r="B81" s="145"/>
      <c r="C81" s="51"/>
      <c r="D81" s="52" t="s">
        <v>18</v>
      </c>
      <c r="E81" s="15">
        <f t="shared" si="38"/>
        <v>669</v>
      </c>
      <c r="F81" s="15">
        <f t="shared" si="29"/>
        <v>299</v>
      </c>
      <c r="G81" s="15">
        <f t="shared" si="29"/>
        <v>370</v>
      </c>
      <c r="H81" s="15">
        <f t="shared" si="34"/>
        <v>43</v>
      </c>
      <c r="I81" s="116">
        <v>20</v>
      </c>
      <c r="J81" s="116">
        <v>23</v>
      </c>
      <c r="K81" s="15">
        <f t="shared" si="35"/>
        <v>315</v>
      </c>
      <c r="L81" s="116">
        <v>143</v>
      </c>
      <c r="M81" s="116">
        <v>172</v>
      </c>
      <c r="N81" s="15">
        <f t="shared" si="36"/>
        <v>145</v>
      </c>
      <c r="O81" s="15">
        <v>63</v>
      </c>
      <c r="P81" s="15">
        <v>82</v>
      </c>
      <c r="Q81" s="15">
        <f t="shared" si="37"/>
        <v>166</v>
      </c>
      <c r="R81" s="15">
        <v>73</v>
      </c>
      <c r="S81" s="15">
        <v>93</v>
      </c>
    </row>
    <row r="82" spans="1:19" ht="37.5">
      <c r="A82" s="136"/>
      <c r="B82" s="146"/>
      <c r="C82" s="11"/>
      <c r="D82" s="53" t="s">
        <v>13</v>
      </c>
      <c r="E82" s="17">
        <f t="shared" si="38"/>
        <v>2900</v>
      </c>
      <c r="F82" s="17">
        <f t="shared" si="29"/>
        <v>1272</v>
      </c>
      <c r="G82" s="17">
        <f t="shared" si="29"/>
        <v>1628</v>
      </c>
      <c r="H82" s="17">
        <f t="shared" si="34"/>
        <v>344</v>
      </c>
      <c r="I82" s="17">
        <f>SUM(I83:I92)</f>
        <v>154</v>
      </c>
      <c r="J82" s="17">
        <f>SUM(J83:J92)</f>
        <v>190</v>
      </c>
      <c r="K82" s="17">
        <f t="shared" si="35"/>
        <v>1137</v>
      </c>
      <c r="L82" s="17">
        <f>SUM(L83:L92)</f>
        <v>496</v>
      </c>
      <c r="M82" s="17">
        <f>SUM(M83:M92)</f>
        <v>641</v>
      </c>
      <c r="N82" s="17">
        <f t="shared" si="36"/>
        <v>619</v>
      </c>
      <c r="O82" s="17">
        <f>SUM(O83:O92)</f>
        <v>271</v>
      </c>
      <c r="P82" s="17">
        <f>SUM(P83:P92)</f>
        <v>348</v>
      </c>
      <c r="Q82" s="17">
        <f t="shared" si="37"/>
        <v>800</v>
      </c>
      <c r="R82" s="17">
        <f>SUM(R83:R92)</f>
        <v>351</v>
      </c>
      <c r="S82" s="17">
        <f>SUM(S83:S92)</f>
        <v>449</v>
      </c>
    </row>
    <row r="83" spans="1:19">
      <c r="A83" s="136"/>
      <c r="B83" s="146"/>
      <c r="C83" s="24" t="s">
        <v>43</v>
      </c>
      <c r="D83" s="20" t="s">
        <v>44</v>
      </c>
      <c r="E83" s="15">
        <f t="shared" si="38"/>
        <v>230</v>
      </c>
      <c r="F83" s="15">
        <f t="shared" si="29"/>
        <v>101</v>
      </c>
      <c r="G83" s="15">
        <f t="shared" si="29"/>
        <v>129</v>
      </c>
      <c r="H83" s="15">
        <f t="shared" si="34"/>
        <v>44</v>
      </c>
      <c r="I83" s="116">
        <v>23</v>
      </c>
      <c r="J83" s="116">
        <v>21</v>
      </c>
      <c r="K83" s="15">
        <f t="shared" si="35"/>
        <v>81</v>
      </c>
      <c r="L83" s="116">
        <v>32</v>
      </c>
      <c r="M83" s="116">
        <v>49</v>
      </c>
      <c r="N83" s="15">
        <f t="shared" si="36"/>
        <v>38</v>
      </c>
      <c r="O83" s="15">
        <v>17</v>
      </c>
      <c r="P83" s="15">
        <v>21</v>
      </c>
      <c r="Q83" s="15">
        <f t="shared" si="37"/>
        <v>67</v>
      </c>
      <c r="R83" s="15">
        <v>29</v>
      </c>
      <c r="S83" s="15">
        <v>38</v>
      </c>
    </row>
    <row r="84" spans="1:19">
      <c r="A84" s="136"/>
      <c r="B84" s="146"/>
      <c r="C84" s="126" t="s">
        <v>45</v>
      </c>
      <c r="D84" s="120" t="s">
        <v>46</v>
      </c>
      <c r="E84" s="15">
        <f t="shared" ref="E84" si="43">+F84+G84</f>
        <v>39</v>
      </c>
      <c r="F84" s="15">
        <f t="shared" ref="F84" si="44">+I84+L84+O84+R84</f>
        <v>17</v>
      </c>
      <c r="G84" s="15">
        <f t="shared" ref="G84" si="45">+J84+M84+P84+S84</f>
        <v>22</v>
      </c>
      <c r="H84" s="15">
        <f t="shared" ref="H84" si="46">+I84+J84</f>
        <v>39</v>
      </c>
      <c r="I84" s="116">
        <v>17</v>
      </c>
      <c r="J84" s="116">
        <v>22</v>
      </c>
      <c r="K84" s="15">
        <f t="shared" si="35"/>
        <v>0</v>
      </c>
      <c r="L84" s="15">
        <v>0</v>
      </c>
      <c r="M84" s="15">
        <v>0</v>
      </c>
      <c r="N84" s="15">
        <f t="shared" si="36"/>
        <v>0</v>
      </c>
      <c r="O84" s="15">
        <v>0</v>
      </c>
      <c r="P84" s="15">
        <v>0</v>
      </c>
      <c r="Q84" s="15">
        <f t="shared" si="37"/>
        <v>0</v>
      </c>
      <c r="R84" s="15">
        <v>0</v>
      </c>
      <c r="S84" s="15">
        <v>0</v>
      </c>
    </row>
    <row r="85" spans="1:19">
      <c r="A85" s="136"/>
      <c r="B85" s="146"/>
      <c r="C85" s="19" t="s">
        <v>47</v>
      </c>
      <c r="D85" s="23" t="s">
        <v>48</v>
      </c>
      <c r="E85" s="15">
        <f t="shared" si="38"/>
        <v>158</v>
      </c>
      <c r="F85" s="15">
        <f t="shared" si="29"/>
        <v>69</v>
      </c>
      <c r="G85" s="15">
        <f t="shared" si="29"/>
        <v>89</v>
      </c>
      <c r="H85" s="15">
        <f t="shared" si="34"/>
        <v>3</v>
      </c>
      <c r="I85" s="116">
        <v>2</v>
      </c>
      <c r="J85" s="116">
        <v>1</v>
      </c>
      <c r="K85" s="15">
        <f t="shared" si="35"/>
        <v>83</v>
      </c>
      <c r="L85" s="116">
        <v>36</v>
      </c>
      <c r="M85" s="116">
        <v>47</v>
      </c>
      <c r="N85" s="15">
        <f t="shared" si="36"/>
        <v>26</v>
      </c>
      <c r="O85" s="15">
        <v>11</v>
      </c>
      <c r="P85" s="15">
        <v>15</v>
      </c>
      <c r="Q85" s="15">
        <f t="shared" si="37"/>
        <v>46</v>
      </c>
      <c r="R85" s="15">
        <v>20</v>
      </c>
      <c r="S85" s="15">
        <v>26</v>
      </c>
    </row>
    <row r="86" spans="1:19" ht="37.5">
      <c r="A86" s="136"/>
      <c r="B86" s="146"/>
      <c r="C86" s="19" t="s">
        <v>49</v>
      </c>
      <c r="D86" s="25" t="s">
        <v>50</v>
      </c>
      <c r="E86" s="15">
        <f t="shared" si="38"/>
        <v>629</v>
      </c>
      <c r="F86" s="15">
        <f t="shared" si="29"/>
        <v>301</v>
      </c>
      <c r="G86" s="15">
        <f t="shared" si="29"/>
        <v>328</v>
      </c>
      <c r="H86" s="15">
        <f t="shared" si="34"/>
        <v>169</v>
      </c>
      <c r="I86" s="116">
        <v>85</v>
      </c>
      <c r="J86" s="116">
        <v>84</v>
      </c>
      <c r="K86" s="15">
        <f t="shared" si="35"/>
        <v>174</v>
      </c>
      <c r="L86" s="116">
        <v>90</v>
      </c>
      <c r="M86" s="15">
        <v>84</v>
      </c>
      <c r="N86" s="15">
        <f t="shared" si="36"/>
        <v>134</v>
      </c>
      <c r="O86" s="15">
        <v>59</v>
      </c>
      <c r="P86" s="15">
        <v>75</v>
      </c>
      <c r="Q86" s="15">
        <f t="shared" si="37"/>
        <v>152</v>
      </c>
      <c r="R86" s="15">
        <v>67</v>
      </c>
      <c r="S86" s="15">
        <v>85</v>
      </c>
    </row>
    <row r="87" spans="1:19">
      <c r="A87" s="136"/>
      <c r="B87" s="146"/>
      <c r="C87" s="19" t="s">
        <v>51</v>
      </c>
      <c r="D87" s="20" t="s">
        <v>52</v>
      </c>
      <c r="E87" s="15">
        <f t="shared" si="38"/>
        <v>225</v>
      </c>
      <c r="F87" s="15">
        <f t="shared" si="29"/>
        <v>98</v>
      </c>
      <c r="G87" s="15">
        <f t="shared" si="29"/>
        <v>127</v>
      </c>
      <c r="H87" s="15">
        <f t="shared" si="34"/>
        <v>40</v>
      </c>
      <c r="I87" s="116">
        <v>13</v>
      </c>
      <c r="J87" s="116">
        <v>27</v>
      </c>
      <c r="K87" s="15">
        <f t="shared" si="35"/>
        <v>82</v>
      </c>
      <c r="L87" s="116">
        <v>40</v>
      </c>
      <c r="M87" s="116">
        <v>42</v>
      </c>
      <c r="N87" s="15">
        <f t="shared" si="36"/>
        <v>37</v>
      </c>
      <c r="O87" s="15">
        <v>16</v>
      </c>
      <c r="P87" s="15">
        <v>21</v>
      </c>
      <c r="Q87" s="15">
        <f t="shared" si="37"/>
        <v>66</v>
      </c>
      <c r="R87" s="15">
        <v>29</v>
      </c>
      <c r="S87" s="15">
        <v>37</v>
      </c>
    </row>
    <row r="88" spans="1:19">
      <c r="A88" s="136"/>
      <c r="B88" s="146"/>
      <c r="C88" s="19" t="s">
        <v>53</v>
      </c>
      <c r="D88" s="20" t="s">
        <v>54</v>
      </c>
      <c r="E88" s="15">
        <f t="shared" si="38"/>
        <v>900</v>
      </c>
      <c r="F88" s="15">
        <f t="shared" si="29"/>
        <v>395</v>
      </c>
      <c r="G88" s="15">
        <f t="shared" si="29"/>
        <v>505</v>
      </c>
      <c r="H88" s="15">
        <f t="shared" si="34"/>
        <v>5</v>
      </c>
      <c r="I88" s="116">
        <v>2</v>
      </c>
      <c r="J88" s="116">
        <v>3</v>
      </c>
      <c r="K88" s="15">
        <f t="shared" si="35"/>
        <v>423</v>
      </c>
      <c r="L88" s="116">
        <v>186</v>
      </c>
      <c r="M88" s="116">
        <v>237</v>
      </c>
      <c r="N88" s="15">
        <f t="shared" si="36"/>
        <v>235</v>
      </c>
      <c r="O88" s="15">
        <v>103</v>
      </c>
      <c r="P88" s="15">
        <v>132</v>
      </c>
      <c r="Q88" s="15">
        <f t="shared" si="37"/>
        <v>237</v>
      </c>
      <c r="R88" s="15">
        <v>104</v>
      </c>
      <c r="S88" s="15">
        <v>133</v>
      </c>
    </row>
    <row r="89" spans="1:19">
      <c r="A89" s="136"/>
      <c r="B89" s="146"/>
      <c r="C89" s="19" t="s">
        <v>58</v>
      </c>
      <c r="D89" s="28" t="s">
        <v>59</v>
      </c>
      <c r="E89" s="15">
        <f t="shared" si="38"/>
        <v>455</v>
      </c>
      <c r="F89" s="15">
        <f t="shared" si="29"/>
        <v>174</v>
      </c>
      <c r="G89" s="15">
        <f t="shared" si="29"/>
        <v>281</v>
      </c>
      <c r="H89" s="15">
        <f t="shared" si="34"/>
        <v>40</v>
      </c>
      <c r="I89" s="116">
        <v>9</v>
      </c>
      <c r="J89" s="116">
        <v>31</v>
      </c>
      <c r="K89" s="15">
        <f t="shared" si="35"/>
        <v>209</v>
      </c>
      <c r="L89" s="116">
        <v>75</v>
      </c>
      <c r="M89" s="116">
        <v>134</v>
      </c>
      <c r="N89" s="15">
        <f t="shared" si="36"/>
        <v>60</v>
      </c>
      <c r="O89" s="15">
        <v>26</v>
      </c>
      <c r="P89" s="15">
        <v>34</v>
      </c>
      <c r="Q89" s="15">
        <f t="shared" si="37"/>
        <v>146</v>
      </c>
      <c r="R89" s="15">
        <v>64</v>
      </c>
      <c r="S89" s="15">
        <v>82</v>
      </c>
    </row>
    <row r="90" spans="1:19">
      <c r="A90" s="136"/>
      <c r="B90" s="146"/>
      <c r="C90" s="19" t="s">
        <v>68</v>
      </c>
      <c r="D90" s="38" t="s">
        <v>69</v>
      </c>
      <c r="E90" s="15">
        <f t="shared" si="38"/>
        <v>125</v>
      </c>
      <c r="F90" s="15">
        <f t="shared" si="29"/>
        <v>55</v>
      </c>
      <c r="G90" s="15">
        <f t="shared" si="29"/>
        <v>70</v>
      </c>
      <c r="H90" s="15">
        <f t="shared" si="34"/>
        <v>1</v>
      </c>
      <c r="I90" s="116">
        <v>1</v>
      </c>
      <c r="J90" s="116">
        <v>0</v>
      </c>
      <c r="K90" s="15">
        <f t="shared" si="35"/>
        <v>41</v>
      </c>
      <c r="L90" s="15">
        <v>18</v>
      </c>
      <c r="M90" s="15">
        <v>23</v>
      </c>
      <c r="N90" s="15">
        <f t="shared" si="36"/>
        <v>42</v>
      </c>
      <c r="O90" s="15">
        <v>18</v>
      </c>
      <c r="P90" s="15">
        <v>24</v>
      </c>
      <c r="Q90" s="15">
        <f t="shared" si="37"/>
        <v>41</v>
      </c>
      <c r="R90" s="15">
        <v>18</v>
      </c>
      <c r="S90" s="15">
        <v>23</v>
      </c>
    </row>
    <row r="91" spans="1:19">
      <c r="A91" s="136"/>
      <c r="B91" s="146"/>
      <c r="C91" s="19" t="s">
        <v>70</v>
      </c>
      <c r="D91" s="28" t="s">
        <v>71</v>
      </c>
      <c r="E91" s="15">
        <f t="shared" si="38"/>
        <v>138</v>
      </c>
      <c r="F91" s="15">
        <f t="shared" si="29"/>
        <v>61</v>
      </c>
      <c r="G91" s="15">
        <f t="shared" si="29"/>
        <v>77</v>
      </c>
      <c r="H91" s="15">
        <f t="shared" si="34"/>
        <v>2</v>
      </c>
      <c r="I91" s="116">
        <v>1</v>
      </c>
      <c r="J91" s="116">
        <v>1</v>
      </c>
      <c r="K91" s="15">
        <f t="shared" si="35"/>
        <v>44</v>
      </c>
      <c r="L91" s="15">
        <v>19</v>
      </c>
      <c r="M91" s="15">
        <v>25</v>
      </c>
      <c r="N91" s="15">
        <f t="shared" si="36"/>
        <v>47</v>
      </c>
      <c r="O91" s="15">
        <v>21</v>
      </c>
      <c r="P91" s="15">
        <v>26</v>
      </c>
      <c r="Q91" s="15">
        <f t="shared" si="37"/>
        <v>45</v>
      </c>
      <c r="R91" s="15">
        <v>20</v>
      </c>
      <c r="S91" s="15">
        <v>25</v>
      </c>
    </row>
    <row r="92" spans="1:19">
      <c r="A92" s="117"/>
      <c r="B92" s="147"/>
      <c r="C92" s="119" t="s">
        <v>72</v>
      </c>
      <c r="D92" s="120" t="s">
        <v>81</v>
      </c>
      <c r="E92" s="15">
        <f t="shared" ref="E92" si="47">+F92+G92</f>
        <v>1</v>
      </c>
      <c r="F92" s="15">
        <f t="shared" ref="F92" si="48">+I92+L92+O92+R92</f>
        <v>1</v>
      </c>
      <c r="G92" s="15">
        <f t="shared" ref="G92" si="49">+J92+M92+P92+S92</f>
        <v>0</v>
      </c>
      <c r="H92" s="15">
        <f t="shared" ref="H92" si="50">+I92+J92</f>
        <v>1</v>
      </c>
      <c r="I92" s="116">
        <v>1</v>
      </c>
      <c r="J92" s="15"/>
      <c r="K92" s="15">
        <f t="shared" si="35"/>
        <v>0</v>
      </c>
      <c r="L92" s="15">
        <v>0</v>
      </c>
      <c r="M92" s="15">
        <v>0</v>
      </c>
      <c r="N92" s="15">
        <f t="shared" si="36"/>
        <v>0</v>
      </c>
      <c r="O92" s="15">
        <v>0</v>
      </c>
      <c r="P92" s="15">
        <v>0</v>
      </c>
      <c r="Q92" s="15">
        <f t="shared" si="37"/>
        <v>0</v>
      </c>
      <c r="R92" s="15">
        <v>0</v>
      </c>
      <c r="S92" s="15">
        <v>0</v>
      </c>
    </row>
    <row r="93" spans="1:19">
      <c r="A93" s="31">
        <v>7</v>
      </c>
      <c r="B93" s="32">
        <v>27</v>
      </c>
      <c r="C93" s="41"/>
      <c r="D93" s="33" t="s">
        <v>82</v>
      </c>
      <c r="E93" s="42">
        <f t="shared" si="38"/>
        <v>1022</v>
      </c>
      <c r="F93" s="42">
        <f t="shared" si="29"/>
        <v>49</v>
      </c>
      <c r="G93" s="42">
        <f t="shared" si="29"/>
        <v>973</v>
      </c>
      <c r="H93" s="42">
        <f t="shared" si="34"/>
        <v>83</v>
      </c>
      <c r="I93" s="42">
        <f>SUM(I94:I95)</f>
        <v>11</v>
      </c>
      <c r="J93" s="42">
        <f>SUM(J94:J95)</f>
        <v>72</v>
      </c>
      <c r="K93" s="42">
        <f t="shared" si="35"/>
        <v>294</v>
      </c>
      <c r="L93" s="42">
        <f>SUM(L94:L95)</f>
        <v>13</v>
      </c>
      <c r="M93" s="42">
        <f>SUM(M94:M95)</f>
        <v>281</v>
      </c>
      <c r="N93" s="42">
        <f t="shared" si="36"/>
        <v>297</v>
      </c>
      <c r="O93" s="42">
        <f>SUM(O94:O95)</f>
        <v>12</v>
      </c>
      <c r="P93" s="42">
        <f>SUM(P94:P95)</f>
        <v>285</v>
      </c>
      <c r="Q93" s="42">
        <f t="shared" si="37"/>
        <v>348</v>
      </c>
      <c r="R93" s="42">
        <f>SUM(R94:R95)</f>
        <v>13</v>
      </c>
      <c r="S93" s="42">
        <f>SUM(S94:S95)</f>
        <v>335</v>
      </c>
    </row>
    <row r="94" spans="1:19" ht="37.5">
      <c r="A94" s="136"/>
      <c r="B94" s="139"/>
      <c r="C94" s="14"/>
      <c r="D94" s="9" t="s">
        <v>18</v>
      </c>
      <c r="E94" s="15">
        <f t="shared" si="38"/>
        <v>132</v>
      </c>
      <c r="F94" s="15">
        <f t="shared" si="29"/>
        <v>9</v>
      </c>
      <c r="G94" s="15">
        <f t="shared" si="29"/>
        <v>123</v>
      </c>
      <c r="H94" s="15">
        <f t="shared" si="34"/>
        <v>17</v>
      </c>
      <c r="I94" s="15">
        <v>0</v>
      </c>
      <c r="J94" s="116">
        <v>17</v>
      </c>
      <c r="K94" s="15">
        <f t="shared" si="35"/>
        <v>40</v>
      </c>
      <c r="L94" s="116">
        <v>4</v>
      </c>
      <c r="M94" s="116">
        <v>36</v>
      </c>
      <c r="N94" s="15">
        <f t="shared" si="36"/>
        <v>37</v>
      </c>
      <c r="O94" s="15">
        <v>2</v>
      </c>
      <c r="P94" s="15">
        <v>35</v>
      </c>
      <c r="Q94" s="15">
        <f t="shared" si="37"/>
        <v>38</v>
      </c>
      <c r="R94" s="15">
        <v>3</v>
      </c>
      <c r="S94" s="15">
        <v>35</v>
      </c>
    </row>
    <row r="95" spans="1:19" ht="37.5">
      <c r="A95" s="136"/>
      <c r="B95" s="139"/>
      <c r="C95" s="12"/>
      <c r="D95" s="10" t="s">
        <v>13</v>
      </c>
      <c r="E95" s="17">
        <f t="shared" si="38"/>
        <v>890</v>
      </c>
      <c r="F95" s="17">
        <f t="shared" si="29"/>
        <v>40</v>
      </c>
      <c r="G95" s="17">
        <f t="shared" si="29"/>
        <v>850</v>
      </c>
      <c r="H95" s="17">
        <f t="shared" si="34"/>
        <v>66</v>
      </c>
      <c r="I95" s="17">
        <f>SUM(I96:I96)</f>
        <v>11</v>
      </c>
      <c r="J95" s="17">
        <f>SUM(J96:J96)</f>
        <v>55</v>
      </c>
      <c r="K95" s="17">
        <f t="shared" si="35"/>
        <v>254</v>
      </c>
      <c r="L95" s="17">
        <f>SUM(L96:L96)</f>
        <v>9</v>
      </c>
      <c r="M95" s="17">
        <f>SUM(M96:M96)</f>
        <v>245</v>
      </c>
      <c r="N95" s="17">
        <f t="shared" si="36"/>
        <v>260</v>
      </c>
      <c r="O95" s="17">
        <f>SUM(O96:O96)</f>
        <v>10</v>
      </c>
      <c r="P95" s="17">
        <f>SUM(P96:P96)</f>
        <v>250</v>
      </c>
      <c r="Q95" s="17">
        <f t="shared" si="37"/>
        <v>310</v>
      </c>
      <c r="R95" s="17">
        <f>SUM(R96:R96)</f>
        <v>10</v>
      </c>
      <c r="S95" s="17">
        <f>SUM(S96:S96)</f>
        <v>300</v>
      </c>
    </row>
    <row r="96" spans="1:19">
      <c r="A96" s="136"/>
      <c r="B96" s="139"/>
      <c r="C96" s="19" t="s">
        <v>58</v>
      </c>
      <c r="D96" s="28" t="s">
        <v>59</v>
      </c>
      <c r="E96" s="15">
        <f t="shared" si="38"/>
        <v>890</v>
      </c>
      <c r="F96" s="15">
        <f t="shared" si="29"/>
        <v>40</v>
      </c>
      <c r="G96" s="15">
        <f t="shared" si="29"/>
        <v>850</v>
      </c>
      <c r="H96" s="15">
        <f t="shared" si="34"/>
        <v>66</v>
      </c>
      <c r="I96" s="116">
        <v>11</v>
      </c>
      <c r="J96" s="116">
        <v>55</v>
      </c>
      <c r="K96" s="15">
        <f t="shared" si="35"/>
        <v>254</v>
      </c>
      <c r="L96" s="116">
        <v>9</v>
      </c>
      <c r="M96" s="116">
        <v>245</v>
      </c>
      <c r="N96" s="15">
        <f t="shared" si="36"/>
        <v>260</v>
      </c>
      <c r="O96" s="15">
        <v>10</v>
      </c>
      <c r="P96" s="15">
        <v>250</v>
      </c>
      <c r="Q96" s="15">
        <f t="shared" si="37"/>
        <v>310</v>
      </c>
      <c r="R96" s="15">
        <v>10</v>
      </c>
      <c r="S96" s="15">
        <v>300</v>
      </c>
    </row>
    <row r="97" spans="1:19">
      <c r="A97" s="31">
        <v>8</v>
      </c>
      <c r="B97" s="32">
        <v>32</v>
      </c>
      <c r="C97" s="41"/>
      <c r="D97" s="33" t="s">
        <v>26</v>
      </c>
      <c r="E97" s="42">
        <f t="shared" si="38"/>
        <v>3254</v>
      </c>
      <c r="F97" s="42">
        <f t="shared" si="29"/>
        <v>1633</v>
      </c>
      <c r="G97" s="42">
        <f t="shared" si="29"/>
        <v>1621</v>
      </c>
      <c r="H97" s="42">
        <f t="shared" si="34"/>
        <v>451</v>
      </c>
      <c r="I97" s="42">
        <f>SUM(I98:I99)</f>
        <v>239</v>
      </c>
      <c r="J97" s="42">
        <f>SUM(J98:J99)</f>
        <v>212</v>
      </c>
      <c r="K97" s="42">
        <f t="shared" si="35"/>
        <v>1121</v>
      </c>
      <c r="L97" s="42">
        <f>SUM(L98:L99)</f>
        <v>552</v>
      </c>
      <c r="M97" s="42">
        <f>SUM(M98:M99)</f>
        <v>569</v>
      </c>
      <c r="N97" s="42">
        <f t="shared" si="36"/>
        <v>795</v>
      </c>
      <c r="O97" s="42">
        <f>SUM(O98:O99)</f>
        <v>398</v>
      </c>
      <c r="P97" s="42">
        <f>SUM(P98:P99)</f>
        <v>397</v>
      </c>
      <c r="Q97" s="42">
        <f t="shared" si="37"/>
        <v>887</v>
      </c>
      <c r="R97" s="42">
        <f>SUM(R98:R99)</f>
        <v>444</v>
      </c>
      <c r="S97" s="42">
        <f>SUM(S98:S99)</f>
        <v>443</v>
      </c>
    </row>
    <row r="98" spans="1:19" ht="37.5">
      <c r="A98" s="136"/>
      <c r="B98" s="144"/>
      <c r="C98" s="14"/>
      <c r="D98" s="9" t="s">
        <v>18</v>
      </c>
      <c r="E98" s="15">
        <f t="shared" ref="E98" si="51">+F98+G98</f>
        <v>500</v>
      </c>
      <c r="F98" s="15">
        <f t="shared" ref="F98:G113" si="52">+I98+L98+O98+R98</f>
        <v>250</v>
      </c>
      <c r="G98" s="15">
        <f t="shared" si="52"/>
        <v>250</v>
      </c>
      <c r="H98" s="15">
        <f t="shared" ref="H98" si="53">+I98+J98</f>
        <v>0</v>
      </c>
      <c r="I98" s="116">
        <v>0</v>
      </c>
      <c r="J98" s="116">
        <v>0</v>
      </c>
      <c r="K98" s="15">
        <f t="shared" ref="K98" si="54">+L98+M98</f>
        <v>230</v>
      </c>
      <c r="L98" s="116">
        <v>115</v>
      </c>
      <c r="M98" s="116">
        <v>115</v>
      </c>
      <c r="N98" s="15">
        <f t="shared" ref="N98" si="55">+O98+P98</f>
        <v>120</v>
      </c>
      <c r="O98" s="15">
        <v>60</v>
      </c>
      <c r="P98" s="15">
        <v>60</v>
      </c>
      <c r="Q98" s="15">
        <f t="shared" ref="Q98" si="56">+R98+S98</f>
        <v>150</v>
      </c>
      <c r="R98" s="15">
        <v>75</v>
      </c>
      <c r="S98" s="15">
        <v>75</v>
      </c>
    </row>
    <row r="99" spans="1:19" ht="37.5">
      <c r="A99" s="136"/>
      <c r="B99" s="144"/>
      <c r="C99" s="12"/>
      <c r="D99" s="10" t="s">
        <v>13</v>
      </c>
      <c r="E99" s="17">
        <f t="shared" si="38"/>
        <v>2754</v>
      </c>
      <c r="F99" s="17">
        <f t="shared" si="52"/>
        <v>1383</v>
      </c>
      <c r="G99" s="17">
        <f t="shared" si="52"/>
        <v>1371</v>
      </c>
      <c r="H99" s="17">
        <f t="shared" si="34"/>
        <v>451</v>
      </c>
      <c r="I99" s="17">
        <f>SUM(I100:I111)</f>
        <v>239</v>
      </c>
      <c r="J99" s="17">
        <f>SUM(J100:J111)</f>
        <v>212</v>
      </c>
      <c r="K99" s="17">
        <f t="shared" si="35"/>
        <v>891</v>
      </c>
      <c r="L99" s="17">
        <f>SUM(L100:L111)</f>
        <v>437</v>
      </c>
      <c r="M99" s="17">
        <f>SUM(M100:M111)</f>
        <v>454</v>
      </c>
      <c r="N99" s="17">
        <f t="shared" si="36"/>
        <v>675</v>
      </c>
      <c r="O99" s="17">
        <f>SUM(O100:O111)</f>
        <v>338</v>
      </c>
      <c r="P99" s="17">
        <f>SUM(P100:P111)</f>
        <v>337</v>
      </c>
      <c r="Q99" s="17">
        <f t="shared" si="37"/>
        <v>737</v>
      </c>
      <c r="R99" s="17">
        <f>SUM(R100:R111)</f>
        <v>369</v>
      </c>
      <c r="S99" s="17">
        <f>SUM(S100:S111)</f>
        <v>368</v>
      </c>
    </row>
    <row r="100" spans="1:19">
      <c r="A100" s="136"/>
      <c r="B100" s="144"/>
      <c r="C100" s="44">
        <v>3</v>
      </c>
      <c r="D100" s="45" t="s">
        <v>76</v>
      </c>
      <c r="E100" s="15">
        <f t="shared" si="38"/>
        <v>50</v>
      </c>
      <c r="F100" s="15">
        <f t="shared" si="52"/>
        <v>25</v>
      </c>
      <c r="G100" s="15">
        <f t="shared" si="52"/>
        <v>25</v>
      </c>
      <c r="H100" s="15">
        <f t="shared" si="34"/>
        <v>0</v>
      </c>
      <c r="I100" s="116">
        <v>0</v>
      </c>
      <c r="J100" s="116">
        <v>0</v>
      </c>
      <c r="K100" s="15">
        <f t="shared" si="35"/>
        <v>24</v>
      </c>
      <c r="L100" s="116">
        <v>12</v>
      </c>
      <c r="M100" s="116">
        <v>12</v>
      </c>
      <c r="N100" s="15">
        <f t="shared" si="36"/>
        <v>12</v>
      </c>
      <c r="O100" s="15">
        <v>6</v>
      </c>
      <c r="P100" s="15">
        <v>6</v>
      </c>
      <c r="Q100" s="15">
        <f t="shared" si="37"/>
        <v>14</v>
      </c>
      <c r="R100" s="15">
        <v>7</v>
      </c>
      <c r="S100" s="15">
        <v>7</v>
      </c>
    </row>
    <row r="101" spans="1:19">
      <c r="A101" s="136"/>
      <c r="B101" s="144"/>
      <c r="C101" s="19" t="s">
        <v>62</v>
      </c>
      <c r="D101" s="20" t="s">
        <v>63</v>
      </c>
      <c r="E101" s="15">
        <f t="shared" si="38"/>
        <v>50</v>
      </c>
      <c r="F101" s="15">
        <f t="shared" si="52"/>
        <v>25</v>
      </c>
      <c r="G101" s="15">
        <f t="shared" si="52"/>
        <v>25</v>
      </c>
      <c r="H101" s="15">
        <f t="shared" si="34"/>
        <v>0</v>
      </c>
      <c r="I101" s="116">
        <v>0</v>
      </c>
      <c r="J101" s="116">
        <v>0</v>
      </c>
      <c r="K101" s="15">
        <f t="shared" si="35"/>
        <v>24</v>
      </c>
      <c r="L101" s="116">
        <v>12</v>
      </c>
      <c r="M101" s="116">
        <v>12</v>
      </c>
      <c r="N101" s="15">
        <f t="shared" si="36"/>
        <v>12</v>
      </c>
      <c r="O101" s="15">
        <v>6</v>
      </c>
      <c r="P101" s="15">
        <v>6</v>
      </c>
      <c r="Q101" s="15">
        <f t="shared" si="37"/>
        <v>14</v>
      </c>
      <c r="R101" s="15">
        <v>7</v>
      </c>
      <c r="S101" s="15">
        <v>7</v>
      </c>
    </row>
    <row r="102" spans="1:19">
      <c r="A102" s="136"/>
      <c r="B102" s="144"/>
      <c r="C102" s="19" t="s">
        <v>77</v>
      </c>
      <c r="D102" s="20" t="s">
        <v>78</v>
      </c>
      <c r="E102" s="15">
        <f t="shared" si="38"/>
        <v>181</v>
      </c>
      <c r="F102" s="15">
        <f t="shared" si="52"/>
        <v>90</v>
      </c>
      <c r="G102" s="15">
        <f t="shared" si="52"/>
        <v>91</v>
      </c>
      <c r="H102" s="15">
        <f t="shared" si="34"/>
        <v>1</v>
      </c>
      <c r="I102" s="116">
        <v>0</v>
      </c>
      <c r="J102" s="116">
        <v>1</v>
      </c>
      <c r="K102" s="15">
        <f t="shared" si="35"/>
        <v>60</v>
      </c>
      <c r="L102" s="15">
        <v>30</v>
      </c>
      <c r="M102" s="15">
        <v>30</v>
      </c>
      <c r="N102" s="15">
        <f t="shared" si="36"/>
        <v>60</v>
      </c>
      <c r="O102" s="15">
        <v>30</v>
      </c>
      <c r="P102" s="15">
        <v>30</v>
      </c>
      <c r="Q102" s="15">
        <f t="shared" si="37"/>
        <v>60</v>
      </c>
      <c r="R102" s="15">
        <v>30</v>
      </c>
      <c r="S102" s="15">
        <v>30</v>
      </c>
    </row>
    <row r="103" spans="1:19">
      <c r="A103" s="136"/>
      <c r="B103" s="144"/>
      <c r="C103" s="119" t="s">
        <v>45</v>
      </c>
      <c r="D103" s="120" t="s">
        <v>46</v>
      </c>
      <c r="E103" s="15">
        <f t="shared" ref="E103" si="57">+F103+G103</f>
        <v>10</v>
      </c>
      <c r="F103" s="15">
        <f t="shared" ref="F103" si="58">+I103+L103+O103+R103</f>
        <v>4</v>
      </c>
      <c r="G103" s="15">
        <f t="shared" ref="G103" si="59">+J103+M103+P103+S103</f>
        <v>6</v>
      </c>
      <c r="H103" s="15">
        <f t="shared" ref="H103" si="60">+I103+J103</f>
        <v>10</v>
      </c>
      <c r="I103" s="116">
        <v>4</v>
      </c>
      <c r="J103" s="116">
        <v>6</v>
      </c>
      <c r="K103" s="15">
        <f t="shared" si="35"/>
        <v>0</v>
      </c>
      <c r="L103" s="15">
        <v>0</v>
      </c>
      <c r="M103" s="15">
        <v>0</v>
      </c>
      <c r="N103" s="15">
        <f t="shared" si="36"/>
        <v>0</v>
      </c>
      <c r="O103" s="15">
        <v>0</v>
      </c>
      <c r="P103" s="15">
        <v>0</v>
      </c>
      <c r="Q103" s="15">
        <f t="shared" si="37"/>
        <v>0</v>
      </c>
      <c r="R103" s="15">
        <v>0</v>
      </c>
      <c r="S103" s="15">
        <v>0</v>
      </c>
    </row>
    <row r="104" spans="1:19">
      <c r="A104" s="136"/>
      <c r="B104" s="144"/>
      <c r="C104" s="19" t="s">
        <v>47</v>
      </c>
      <c r="D104" s="23" t="s">
        <v>48</v>
      </c>
      <c r="E104" s="15">
        <f t="shared" si="38"/>
        <v>143</v>
      </c>
      <c r="F104" s="15">
        <f t="shared" si="52"/>
        <v>70</v>
      </c>
      <c r="G104" s="15">
        <f t="shared" si="52"/>
        <v>73</v>
      </c>
      <c r="H104" s="15">
        <f t="shared" si="34"/>
        <v>45</v>
      </c>
      <c r="I104" s="116">
        <v>21</v>
      </c>
      <c r="J104" s="116">
        <v>24</v>
      </c>
      <c r="K104" s="15">
        <f t="shared" si="35"/>
        <v>50</v>
      </c>
      <c r="L104" s="116">
        <v>25</v>
      </c>
      <c r="M104" s="116">
        <v>25</v>
      </c>
      <c r="N104" s="15">
        <f t="shared" si="36"/>
        <v>20</v>
      </c>
      <c r="O104" s="15">
        <v>10</v>
      </c>
      <c r="P104" s="15">
        <v>10</v>
      </c>
      <c r="Q104" s="15">
        <f t="shared" si="37"/>
        <v>28</v>
      </c>
      <c r="R104" s="15">
        <v>14</v>
      </c>
      <c r="S104" s="15">
        <v>14</v>
      </c>
    </row>
    <row r="105" spans="1:19" ht="37.5">
      <c r="A105" s="136"/>
      <c r="B105" s="144"/>
      <c r="C105" s="119" t="s">
        <v>49</v>
      </c>
      <c r="D105" s="127" t="s">
        <v>50</v>
      </c>
      <c r="E105" s="15">
        <f t="shared" ref="E105" si="61">+F105+G105</f>
        <v>15</v>
      </c>
      <c r="F105" s="15">
        <f t="shared" ref="F105" si="62">+I105+L105+O105+R105</f>
        <v>5</v>
      </c>
      <c r="G105" s="15">
        <f t="shared" ref="G105" si="63">+J105+M105+P105+S105</f>
        <v>10</v>
      </c>
      <c r="H105" s="15">
        <f t="shared" ref="H105" si="64">+I105+J105</f>
        <v>15</v>
      </c>
      <c r="I105" s="116">
        <v>5</v>
      </c>
      <c r="J105" s="116">
        <v>10</v>
      </c>
      <c r="K105" s="15">
        <f t="shared" si="35"/>
        <v>0</v>
      </c>
      <c r="L105" s="15">
        <v>0</v>
      </c>
      <c r="M105" s="15">
        <v>0</v>
      </c>
      <c r="N105" s="15">
        <f t="shared" si="36"/>
        <v>0</v>
      </c>
      <c r="O105" s="15">
        <v>0</v>
      </c>
      <c r="P105" s="15">
        <v>0</v>
      </c>
      <c r="Q105" s="15">
        <f t="shared" si="37"/>
        <v>0</v>
      </c>
      <c r="R105" s="15">
        <v>0</v>
      </c>
      <c r="S105" s="15">
        <v>0</v>
      </c>
    </row>
    <row r="106" spans="1:19">
      <c r="A106" s="136"/>
      <c r="B106" s="144"/>
      <c r="C106" s="19" t="s">
        <v>51</v>
      </c>
      <c r="D106" s="20" t="s">
        <v>52</v>
      </c>
      <c r="E106" s="15">
        <f t="shared" si="38"/>
        <v>76</v>
      </c>
      <c r="F106" s="15">
        <f t="shared" si="52"/>
        <v>38</v>
      </c>
      <c r="G106" s="15">
        <f t="shared" si="52"/>
        <v>38</v>
      </c>
      <c r="H106" s="15">
        <f t="shared" si="34"/>
        <v>0</v>
      </c>
      <c r="I106" s="116">
        <v>0</v>
      </c>
      <c r="J106" s="116">
        <v>0</v>
      </c>
      <c r="K106" s="15">
        <f t="shared" si="35"/>
        <v>20</v>
      </c>
      <c r="L106" s="15">
        <v>10</v>
      </c>
      <c r="M106" s="15">
        <v>10</v>
      </c>
      <c r="N106" s="15">
        <f t="shared" si="36"/>
        <v>20</v>
      </c>
      <c r="O106" s="15">
        <v>10</v>
      </c>
      <c r="P106" s="15">
        <v>10</v>
      </c>
      <c r="Q106" s="15">
        <f t="shared" si="37"/>
        <v>36</v>
      </c>
      <c r="R106" s="15">
        <v>18</v>
      </c>
      <c r="S106" s="15">
        <v>18</v>
      </c>
    </row>
    <row r="107" spans="1:19">
      <c r="A107" s="136"/>
      <c r="B107" s="144"/>
      <c r="C107" s="19" t="s">
        <v>53</v>
      </c>
      <c r="D107" s="20" t="s">
        <v>54</v>
      </c>
      <c r="E107" s="15">
        <f t="shared" si="38"/>
        <v>318</v>
      </c>
      <c r="F107" s="15">
        <f t="shared" si="52"/>
        <v>159</v>
      </c>
      <c r="G107" s="15">
        <f t="shared" si="52"/>
        <v>159</v>
      </c>
      <c r="H107" s="15">
        <f t="shared" si="34"/>
        <v>0</v>
      </c>
      <c r="I107" s="116">
        <v>0</v>
      </c>
      <c r="J107" s="116">
        <v>0</v>
      </c>
      <c r="K107" s="15">
        <f t="shared" si="35"/>
        <v>104</v>
      </c>
      <c r="L107" s="15">
        <v>52</v>
      </c>
      <c r="M107" s="15">
        <v>52</v>
      </c>
      <c r="N107" s="15">
        <f t="shared" si="36"/>
        <v>104</v>
      </c>
      <c r="O107" s="15">
        <v>52</v>
      </c>
      <c r="P107" s="15">
        <v>52</v>
      </c>
      <c r="Q107" s="15">
        <f t="shared" si="37"/>
        <v>110</v>
      </c>
      <c r="R107" s="15">
        <v>55</v>
      </c>
      <c r="S107" s="15">
        <v>55</v>
      </c>
    </row>
    <row r="108" spans="1:19">
      <c r="A108" s="136"/>
      <c r="B108" s="144"/>
      <c r="C108" s="19" t="s">
        <v>58</v>
      </c>
      <c r="D108" s="28" t="s">
        <v>59</v>
      </c>
      <c r="E108" s="15">
        <f t="shared" si="38"/>
        <v>1094</v>
      </c>
      <c r="F108" s="15">
        <f t="shared" si="52"/>
        <v>555</v>
      </c>
      <c r="G108" s="15">
        <f t="shared" si="52"/>
        <v>539</v>
      </c>
      <c r="H108" s="15">
        <f t="shared" si="34"/>
        <v>186</v>
      </c>
      <c r="I108" s="116">
        <v>119</v>
      </c>
      <c r="J108" s="116">
        <v>67</v>
      </c>
      <c r="K108" s="15">
        <f t="shared" si="35"/>
        <v>340</v>
      </c>
      <c r="L108" s="116">
        <v>151</v>
      </c>
      <c r="M108" s="116">
        <v>189</v>
      </c>
      <c r="N108" s="15">
        <f t="shared" si="36"/>
        <v>270</v>
      </c>
      <c r="O108" s="15">
        <v>135</v>
      </c>
      <c r="P108" s="15">
        <v>135</v>
      </c>
      <c r="Q108" s="15">
        <f t="shared" si="37"/>
        <v>298</v>
      </c>
      <c r="R108" s="15">
        <v>150</v>
      </c>
      <c r="S108" s="15">
        <v>148</v>
      </c>
    </row>
    <row r="109" spans="1:19">
      <c r="A109" s="136"/>
      <c r="B109" s="144"/>
      <c r="C109" s="19" t="s">
        <v>68</v>
      </c>
      <c r="D109" s="38" t="s">
        <v>69</v>
      </c>
      <c r="E109" s="15">
        <f t="shared" si="38"/>
        <v>253</v>
      </c>
      <c r="F109" s="15">
        <f t="shared" si="52"/>
        <v>128</v>
      </c>
      <c r="G109" s="15">
        <f t="shared" si="52"/>
        <v>125</v>
      </c>
      <c r="H109" s="15">
        <f t="shared" si="34"/>
        <v>93</v>
      </c>
      <c r="I109" s="116">
        <v>48</v>
      </c>
      <c r="J109" s="116">
        <v>45</v>
      </c>
      <c r="K109" s="15">
        <f t="shared" si="35"/>
        <v>100</v>
      </c>
      <c r="L109" s="116">
        <v>50</v>
      </c>
      <c r="M109" s="116">
        <v>50</v>
      </c>
      <c r="N109" s="15">
        <f t="shared" si="36"/>
        <v>30</v>
      </c>
      <c r="O109" s="15">
        <v>15</v>
      </c>
      <c r="P109" s="15">
        <v>15</v>
      </c>
      <c r="Q109" s="15">
        <f t="shared" si="37"/>
        <v>30</v>
      </c>
      <c r="R109" s="15">
        <v>15</v>
      </c>
      <c r="S109" s="15">
        <v>15</v>
      </c>
    </row>
    <row r="110" spans="1:19">
      <c r="A110" s="136"/>
      <c r="B110" s="144"/>
      <c r="C110" s="19" t="s">
        <v>70</v>
      </c>
      <c r="D110" s="28" t="s">
        <v>71</v>
      </c>
      <c r="E110" s="15">
        <f t="shared" si="38"/>
        <v>542</v>
      </c>
      <c r="F110" s="15">
        <f t="shared" si="52"/>
        <v>273</v>
      </c>
      <c r="G110" s="15">
        <f t="shared" si="52"/>
        <v>269</v>
      </c>
      <c r="H110" s="15">
        <f t="shared" si="34"/>
        <v>101</v>
      </c>
      <c r="I110" s="116">
        <v>42</v>
      </c>
      <c r="J110" s="116">
        <v>59</v>
      </c>
      <c r="K110" s="15">
        <f t="shared" si="35"/>
        <v>161</v>
      </c>
      <c r="L110" s="116">
        <v>91</v>
      </c>
      <c r="M110" s="15">
        <v>70</v>
      </c>
      <c r="N110" s="15">
        <f t="shared" si="36"/>
        <v>140</v>
      </c>
      <c r="O110" s="15">
        <v>70</v>
      </c>
      <c r="P110" s="15">
        <v>70</v>
      </c>
      <c r="Q110" s="15">
        <f t="shared" si="37"/>
        <v>140</v>
      </c>
      <c r="R110" s="15">
        <v>70</v>
      </c>
      <c r="S110" s="15">
        <v>70</v>
      </c>
    </row>
    <row r="111" spans="1:19" ht="56.25">
      <c r="A111" s="136"/>
      <c r="B111" s="144"/>
      <c r="C111" s="19" t="s">
        <v>74</v>
      </c>
      <c r="D111" s="39" t="s">
        <v>75</v>
      </c>
      <c r="E111" s="15">
        <f t="shared" si="38"/>
        <v>22</v>
      </c>
      <c r="F111" s="15">
        <f t="shared" si="52"/>
        <v>11</v>
      </c>
      <c r="G111" s="15">
        <f t="shared" si="52"/>
        <v>11</v>
      </c>
      <c r="H111" s="15">
        <f t="shared" si="34"/>
        <v>0</v>
      </c>
      <c r="I111" s="116">
        <v>0</v>
      </c>
      <c r="J111" s="116">
        <v>0</v>
      </c>
      <c r="K111" s="15">
        <f t="shared" si="35"/>
        <v>8</v>
      </c>
      <c r="L111" s="15">
        <v>4</v>
      </c>
      <c r="M111" s="15">
        <v>4</v>
      </c>
      <c r="N111" s="15">
        <f t="shared" si="36"/>
        <v>7</v>
      </c>
      <c r="O111" s="15">
        <v>4</v>
      </c>
      <c r="P111" s="15">
        <v>3</v>
      </c>
      <c r="Q111" s="15">
        <f t="shared" si="37"/>
        <v>7</v>
      </c>
      <c r="R111" s="15">
        <v>3</v>
      </c>
      <c r="S111" s="15">
        <v>4</v>
      </c>
    </row>
    <row r="112" spans="1:19">
      <c r="A112" s="31">
        <v>9</v>
      </c>
      <c r="B112" s="32">
        <v>34</v>
      </c>
      <c r="C112" s="41"/>
      <c r="D112" s="54" t="s">
        <v>27</v>
      </c>
      <c r="E112" s="42">
        <f t="shared" si="38"/>
        <v>1431</v>
      </c>
      <c r="F112" s="42">
        <f t="shared" si="52"/>
        <v>715</v>
      </c>
      <c r="G112" s="42">
        <f t="shared" si="52"/>
        <v>716</v>
      </c>
      <c r="H112" s="42">
        <f t="shared" si="34"/>
        <v>115</v>
      </c>
      <c r="I112" s="42">
        <f>SUM(I113:I114)</f>
        <v>57</v>
      </c>
      <c r="J112" s="42">
        <f>SUM(J113:J114)</f>
        <v>58</v>
      </c>
      <c r="K112" s="42">
        <f t="shared" si="35"/>
        <v>596</v>
      </c>
      <c r="L112" s="42">
        <f>SUM(L113:L114)</f>
        <v>298</v>
      </c>
      <c r="M112" s="42">
        <f>SUM(M113:M114)</f>
        <v>298</v>
      </c>
      <c r="N112" s="42">
        <f t="shared" si="36"/>
        <v>360</v>
      </c>
      <c r="O112" s="42">
        <f>SUM(O113:O114)</f>
        <v>180</v>
      </c>
      <c r="P112" s="42">
        <f>SUM(P113:P114)</f>
        <v>180</v>
      </c>
      <c r="Q112" s="42">
        <f t="shared" si="37"/>
        <v>360</v>
      </c>
      <c r="R112" s="42">
        <f>SUM(R113:R114)</f>
        <v>180</v>
      </c>
      <c r="S112" s="42">
        <f>SUM(S113:S114)</f>
        <v>180</v>
      </c>
    </row>
    <row r="113" spans="1:19" ht="37.5">
      <c r="A113" s="136"/>
      <c r="B113" s="139"/>
      <c r="C113" s="14"/>
      <c r="D113" s="9" t="s">
        <v>18</v>
      </c>
      <c r="E113" s="15">
        <f t="shared" si="38"/>
        <v>231</v>
      </c>
      <c r="F113" s="15">
        <f t="shared" si="52"/>
        <v>115</v>
      </c>
      <c r="G113" s="15">
        <f t="shared" si="52"/>
        <v>116</v>
      </c>
      <c r="H113" s="15">
        <f t="shared" si="34"/>
        <v>5</v>
      </c>
      <c r="I113" s="116">
        <v>4</v>
      </c>
      <c r="J113" s="116">
        <v>1</v>
      </c>
      <c r="K113" s="15">
        <f t="shared" si="35"/>
        <v>106</v>
      </c>
      <c r="L113" s="116">
        <v>51</v>
      </c>
      <c r="M113" s="116">
        <v>55</v>
      </c>
      <c r="N113" s="15">
        <f t="shared" si="36"/>
        <v>60</v>
      </c>
      <c r="O113" s="15">
        <v>30</v>
      </c>
      <c r="P113" s="15">
        <v>30</v>
      </c>
      <c r="Q113" s="15">
        <f t="shared" si="37"/>
        <v>60</v>
      </c>
      <c r="R113" s="15">
        <v>30</v>
      </c>
      <c r="S113" s="15">
        <v>30</v>
      </c>
    </row>
    <row r="114" spans="1:19" ht="37.5">
      <c r="A114" s="136"/>
      <c r="B114" s="139"/>
      <c r="C114" s="12"/>
      <c r="D114" s="10" t="s">
        <v>13</v>
      </c>
      <c r="E114" s="17">
        <f t="shared" si="38"/>
        <v>1200</v>
      </c>
      <c r="F114" s="17">
        <f t="shared" ref="F114:G115" si="65">+I114+L114+O114+R114</f>
        <v>600</v>
      </c>
      <c r="G114" s="17">
        <f t="shared" si="65"/>
        <v>600</v>
      </c>
      <c r="H114" s="17">
        <f t="shared" si="34"/>
        <v>110</v>
      </c>
      <c r="I114" s="17">
        <f>SUM(I115:I123)</f>
        <v>53</v>
      </c>
      <c r="J114" s="17">
        <f>SUM(J115:J123)</f>
        <v>57</v>
      </c>
      <c r="K114" s="17">
        <f t="shared" si="35"/>
        <v>490</v>
      </c>
      <c r="L114" s="17">
        <f>SUM(L115:L123)</f>
        <v>247</v>
      </c>
      <c r="M114" s="17">
        <f>SUM(M115:M123)</f>
        <v>243</v>
      </c>
      <c r="N114" s="17">
        <f t="shared" si="36"/>
        <v>300</v>
      </c>
      <c r="O114" s="17">
        <f>SUM(O115:O123)</f>
        <v>150</v>
      </c>
      <c r="P114" s="17">
        <f>SUM(P115:P123)</f>
        <v>150</v>
      </c>
      <c r="Q114" s="17">
        <f t="shared" si="37"/>
        <v>300</v>
      </c>
      <c r="R114" s="17">
        <f>SUM(R115:R123)</f>
        <v>150</v>
      </c>
      <c r="S114" s="17">
        <f>SUM(S115:S123)</f>
        <v>150</v>
      </c>
    </row>
    <row r="115" spans="1:19">
      <c r="A115" s="136"/>
      <c r="B115" s="139"/>
      <c r="C115" s="19" t="s">
        <v>62</v>
      </c>
      <c r="D115" s="20" t="s">
        <v>63</v>
      </c>
      <c r="E115" s="15">
        <f t="shared" si="38"/>
        <v>120</v>
      </c>
      <c r="F115" s="15">
        <f t="shared" si="65"/>
        <v>60</v>
      </c>
      <c r="G115" s="15">
        <f t="shared" si="65"/>
        <v>60</v>
      </c>
      <c r="H115" s="15">
        <f t="shared" si="34"/>
        <v>0</v>
      </c>
      <c r="I115" s="116">
        <v>0</v>
      </c>
      <c r="J115" s="116">
        <v>0</v>
      </c>
      <c r="K115" s="15">
        <f t="shared" si="35"/>
        <v>40</v>
      </c>
      <c r="L115" s="15">
        <v>20</v>
      </c>
      <c r="M115" s="15">
        <v>20</v>
      </c>
      <c r="N115" s="15">
        <f t="shared" si="36"/>
        <v>40</v>
      </c>
      <c r="O115" s="15">
        <v>20</v>
      </c>
      <c r="P115" s="15">
        <v>20</v>
      </c>
      <c r="Q115" s="15">
        <f t="shared" si="37"/>
        <v>40</v>
      </c>
      <c r="R115" s="15">
        <v>20</v>
      </c>
      <c r="S115" s="15">
        <v>20</v>
      </c>
    </row>
    <row r="116" spans="1:19">
      <c r="A116" s="136"/>
      <c r="B116" s="139"/>
      <c r="C116" s="19" t="s">
        <v>77</v>
      </c>
      <c r="D116" s="20" t="s">
        <v>78</v>
      </c>
      <c r="E116" s="15">
        <f t="shared" si="38"/>
        <v>30</v>
      </c>
      <c r="F116" s="15">
        <f t="shared" ref="F116:G125" si="66">+I116+L116+O116+R116</f>
        <v>15</v>
      </c>
      <c r="G116" s="15">
        <f t="shared" si="66"/>
        <v>15</v>
      </c>
      <c r="H116" s="15">
        <f t="shared" si="34"/>
        <v>0</v>
      </c>
      <c r="I116" s="116">
        <v>0</v>
      </c>
      <c r="J116" s="116">
        <v>0</v>
      </c>
      <c r="K116" s="15">
        <f t="shared" si="35"/>
        <v>10</v>
      </c>
      <c r="L116" s="15">
        <v>5</v>
      </c>
      <c r="M116" s="15">
        <v>5</v>
      </c>
      <c r="N116" s="15">
        <f t="shared" si="36"/>
        <v>10</v>
      </c>
      <c r="O116" s="15">
        <v>5</v>
      </c>
      <c r="P116" s="15">
        <v>5</v>
      </c>
      <c r="Q116" s="15">
        <f t="shared" si="37"/>
        <v>10</v>
      </c>
      <c r="R116" s="15">
        <v>5</v>
      </c>
      <c r="S116" s="15">
        <v>5</v>
      </c>
    </row>
    <row r="117" spans="1:19">
      <c r="A117" s="136"/>
      <c r="B117" s="139"/>
      <c r="C117" s="19" t="s">
        <v>47</v>
      </c>
      <c r="D117" s="23" t="s">
        <v>48</v>
      </c>
      <c r="E117" s="15">
        <f t="shared" si="38"/>
        <v>160</v>
      </c>
      <c r="F117" s="15">
        <f t="shared" si="66"/>
        <v>80</v>
      </c>
      <c r="G117" s="15">
        <f t="shared" si="66"/>
        <v>80</v>
      </c>
      <c r="H117" s="15">
        <f t="shared" si="34"/>
        <v>4</v>
      </c>
      <c r="I117" s="116">
        <v>2</v>
      </c>
      <c r="J117" s="116">
        <v>2</v>
      </c>
      <c r="K117" s="15">
        <f t="shared" si="35"/>
        <v>76</v>
      </c>
      <c r="L117" s="116">
        <v>38</v>
      </c>
      <c r="M117" s="116">
        <v>38</v>
      </c>
      <c r="N117" s="15">
        <f t="shared" si="36"/>
        <v>40</v>
      </c>
      <c r="O117" s="15">
        <v>20</v>
      </c>
      <c r="P117" s="15">
        <v>20</v>
      </c>
      <c r="Q117" s="15">
        <f t="shared" si="37"/>
        <v>40</v>
      </c>
      <c r="R117" s="15">
        <v>20</v>
      </c>
      <c r="S117" s="15">
        <v>20</v>
      </c>
    </row>
    <row r="118" spans="1:19">
      <c r="A118" s="136"/>
      <c r="B118" s="139"/>
      <c r="C118" s="19" t="s">
        <v>51</v>
      </c>
      <c r="D118" s="20" t="s">
        <v>52</v>
      </c>
      <c r="E118" s="15">
        <f t="shared" si="38"/>
        <v>120</v>
      </c>
      <c r="F118" s="15">
        <f t="shared" si="66"/>
        <v>60</v>
      </c>
      <c r="G118" s="15">
        <f t="shared" si="66"/>
        <v>60</v>
      </c>
      <c r="H118" s="15">
        <f t="shared" si="34"/>
        <v>0</v>
      </c>
      <c r="I118" s="116">
        <v>0</v>
      </c>
      <c r="J118" s="116">
        <v>0</v>
      </c>
      <c r="K118" s="15">
        <f t="shared" si="35"/>
        <v>40</v>
      </c>
      <c r="L118" s="15">
        <v>20</v>
      </c>
      <c r="M118" s="15">
        <v>20</v>
      </c>
      <c r="N118" s="15">
        <f t="shared" si="36"/>
        <v>40</v>
      </c>
      <c r="O118" s="15">
        <v>20</v>
      </c>
      <c r="P118" s="15">
        <v>20</v>
      </c>
      <c r="Q118" s="15">
        <f t="shared" si="37"/>
        <v>40</v>
      </c>
      <c r="R118" s="15">
        <v>20</v>
      </c>
      <c r="S118" s="15">
        <v>20</v>
      </c>
    </row>
    <row r="119" spans="1:19">
      <c r="A119" s="136"/>
      <c r="B119" s="139"/>
      <c r="C119" s="19" t="s">
        <v>53</v>
      </c>
      <c r="D119" s="20" t="s">
        <v>54</v>
      </c>
      <c r="E119" s="15">
        <f t="shared" si="38"/>
        <v>120</v>
      </c>
      <c r="F119" s="15">
        <f t="shared" si="66"/>
        <v>60</v>
      </c>
      <c r="G119" s="15">
        <f t="shared" si="66"/>
        <v>60</v>
      </c>
      <c r="H119" s="15">
        <f t="shared" si="34"/>
        <v>0</v>
      </c>
      <c r="I119" s="116">
        <v>0</v>
      </c>
      <c r="J119" s="116">
        <v>0</v>
      </c>
      <c r="K119" s="15">
        <f t="shared" si="35"/>
        <v>40</v>
      </c>
      <c r="L119" s="15">
        <v>20</v>
      </c>
      <c r="M119" s="15">
        <v>20</v>
      </c>
      <c r="N119" s="15">
        <f t="shared" si="36"/>
        <v>40</v>
      </c>
      <c r="O119" s="15">
        <v>20</v>
      </c>
      <c r="P119" s="15">
        <v>20</v>
      </c>
      <c r="Q119" s="15">
        <f t="shared" si="37"/>
        <v>40</v>
      </c>
      <c r="R119" s="15">
        <v>20</v>
      </c>
      <c r="S119" s="15">
        <v>20</v>
      </c>
    </row>
    <row r="120" spans="1:19">
      <c r="A120" s="136"/>
      <c r="B120" s="139"/>
      <c r="C120" s="19" t="s">
        <v>58</v>
      </c>
      <c r="D120" s="28" t="s">
        <v>59</v>
      </c>
      <c r="E120" s="15">
        <f t="shared" si="38"/>
        <v>380</v>
      </c>
      <c r="F120" s="15">
        <f t="shared" si="66"/>
        <v>190</v>
      </c>
      <c r="G120" s="15">
        <f t="shared" si="66"/>
        <v>190</v>
      </c>
      <c r="H120" s="15">
        <f t="shared" si="34"/>
        <v>106</v>
      </c>
      <c r="I120" s="116">
        <v>51</v>
      </c>
      <c r="J120" s="116">
        <v>55</v>
      </c>
      <c r="K120" s="15">
        <f t="shared" si="35"/>
        <v>194</v>
      </c>
      <c r="L120" s="116">
        <v>99</v>
      </c>
      <c r="M120" s="116">
        <v>95</v>
      </c>
      <c r="N120" s="15">
        <f t="shared" si="36"/>
        <v>40</v>
      </c>
      <c r="O120" s="15">
        <v>20</v>
      </c>
      <c r="P120" s="15">
        <v>20</v>
      </c>
      <c r="Q120" s="15">
        <f t="shared" si="37"/>
        <v>40</v>
      </c>
      <c r="R120" s="15">
        <v>20</v>
      </c>
      <c r="S120" s="15">
        <v>20</v>
      </c>
    </row>
    <row r="121" spans="1:19">
      <c r="A121" s="136"/>
      <c r="B121" s="139"/>
      <c r="C121" s="19" t="s">
        <v>68</v>
      </c>
      <c r="D121" s="38" t="s">
        <v>69</v>
      </c>
      <c r="E121" s="15">
        <f t="shared" si="38"/>
        <v>30</v>
      </c>
      <c r="F121" s="15">
        <f t="shared" si="66"/>
        <v>15</v>
      </c>
      <c r="G121" s="15">
        <f t="shared" si="66"/>
        <v>15</v>
      </c>
      <c r="H121" s="15">
        <f t="shared" si="34"/>
        <v>0</v>
      </c>
      <c r="I121" s="116">
        <v>0</v>
      </c>
      <c r="J121" s="116">
        <v>0</v>
      </c>
      <c r="K121" s="15">
        <f t="shared" si="35"/>
        <v>10</v>
      </c>
      <c r="L121" s="15">
        <v>5</v>
      </c>
      <c r="M121" s="15">
        <v>5</v>
      </c>
      <c r="N121" s="15">
        <f t="shared" si="36"/>
        <v>10</v>
      </c>
      <c r="O121" s="15">
        <v>5</v>
      </c>
      <c r="P121" s="15">
        <v>5</v>
      </c>
      <c r="Q121" s="15">
        <f t="shared" si="37"/>
        <v>10</v>
      </c>
      <c r="R121" s="15">
        <v>5</v>
      </c>
      <c r="S121" s="15">
        <v>5</v>
      </c>
    </row>
    <row r="122" spans="1:19" ht="75">
      <c r="A122" s="136"/>
      <c r="B122" s="139"/>
      <c r="C122" s="19" t="s">
        <v>72</v>
      </c>
      <c r="D122" s="39" t="s">
        <v>73</v>
      </c>
      <c r="E122" s="15">
        <f t="shared" si="38"/>
        <v>120</v>
      </c>
      <c r="F122" s="15">
        <f t="shared" si="66"/>
        <v>60</v>
      </c>
      <c r="G122" s="15">
        <f t="shared" si="66"/>
        <v>60</v>
      </c>
      <c r="H122" s="15">
        <f t="shared" si="34"/>
        <v>0</v>
      </c>
      <c r="I122" s="116">
        <v>0</v>
      </c>
      <c r="J122" s="116">
        <v>0</v>
      </c>
      <c r="K122" s="15">
        <f t="shared" si="35"/>
        <v>40</v>
      </c>
      <c r="L122" s="15">
        <v>20</v>
      </c>
      <c r="M122" s="15">
        <v>20</v>
      </c>
      <c r="N122" s="15">
        <f t="shared" si="36"/>
        <v>40</v>
      </c>
      <c r="O122" s="15">
        <v>20</v>
      </c>
      <c r="P122" s="15">
        <v>20</v>
      </c>
      <c r="Q122" s="15">
        <f t="shared" si="37"/>
        <v>40</v>
      </c>
      <c r="R122" s="15">
        <v>20</v>
      </c>
      <c r="S122" s="15">
        <v>20</v>
      </c>
    </row>
    <row r="123" spans="1:19" ht="56.25">
      <c r="A123" s="136"/>
      <c r="B123" s="139"/>
      <c r="C123" s="19" t="s">
        <v>74</v>
      </c>
      <c r="D123" s="39" t="s">
        <v>75</v>
      </c>
      <c r="E123" s="15">
        <f t="shared" si="38"/>
        <v>120</v>
      </c>
      <c r="F123" s="15">
        <f t="shared" si="66"/>
        <v>60</v>
      </c>
      <c r="G123" s="15">
        <f t="shared" si="66"/>
        <v>60</v>
      </c>
      <c r="H123" s="15">
        <f t="shared" si="34"/>
        <v>0</v>
      </c>
      <c r="I123" s="116">
        <v>0</v>
      </c>
      <c r="J123" s="116">
        <v>0</v>
      </c>
      <c r="K123" s="15">
        <f t="shared" si="35"/>
        <v>40</v>
      </c>
      <c r="L123" s="15">
        <v>20</v>
      </c>
      <c r="M123" s="15">
        <v>20</v>
      </c>
      <c r="N123" s="15">
        <f t="shared" si="36"/>
        <v>40</v>
      </c>
      <c r="O123" s="15">
        <v>20</v>
      </c>
      <c r="P123" s="15">
        <v>20</v>
      </c>
      <c r="Q123" s="15">
        <f t="shared" si="37"/>
        <v>40</v>
      </c>
      <c r="R123" s="15">
        <v>20</v>
      </c>
      <c r="S123" s="15">
        <v>20</v>
      </c>
    </row>
    <row r="124" spans="1:19">
      <c r="A124" s="31">
        <v>10</v>
      </c>
      <c r="B124" s="32">
        <v>37</v>
      </c>
      <c r="C124" s="41"/>
      <c r="D124" s="33" t="s">
        <v>83</v>
      </c>
      <c r="E124" s="42">
        <f t="shared" si="38"/>
        <v>490</v>
      </c>
      <c r="F124" s="42">
        <f t="shared" si="66"/>
        <v>178</v>
      </c>
      <c r="G124" s="42">
        <f t="shared" si="66"/>
        <v>312</v>
      </c>
      <c r="H124" s="42">
        <f t="shared" si="34"/>
        <v>147</v>
      </c>
      <c r="I124" s="42">
        <f>SUM(I125:I126)</f>
        <v>69</v>
      </c>
      <c r="J124" s="42">
        <f>SUM(J125:J126)</f>
        <v>78</v>
      </c>
      <c r="K124" s="42">
        <f t="shared" si="35"/>
        <v>116</v>
      </c>
      <c r="L124" s="42">
        <f>SUM(L125:L126)</f>
        <v>37</v>
      </c>
      <c r="M124" s="42">
        <f>SUM(M125:M126)</f>
        <v>79</v>
      </c>
      <c r="N124" s="42">
        <f t="shared" si="36"/>
        <v>113</v>
      </c>
      <c r="O124" s="42">
        <f>SUM(O125:O126)</f>
        <v>36</v>
      </c>
      <c r="P124" s="42">
        <f>SUM(P125:P126)</f>
        <v>77</v>
      </c>
      <c r="Q124" s="42">
        <f t="shared" si="37"/>
        <v>114</v>
      </c>
      <c r="R124" s="42">
        <f>SUM(R125:R126)</f>
        <v>36</v>
      </c>
      <c r="S124" s="42">
        <f>SUM(S125:S126)</f>
        <v>78</v>
      </c>
    </row>
    <row r="125" spans="1:19" ht="37.5">
      <c r="A125" s="136"/>
      <c r="B125" s="139"/>
      <c r="C125" s="14"/>
      <c r="D125" s="9" t="s">
        <v>18</v>
      </c>
      <c r="E125" s="15">
        <f t="shared" si="38"/>
        <v>30</v>
      </c>
      <c r="F125" s="15">
        <f t="shared" si="66"/>
        <v>12</v>
      </c>
      <c r="G125" s="15">
        <f t="shared" si="66"/>
        <v>18</v>
      </c>
      <c r="H125" s="15">
        <f t="shared" si="34"/>
        <v>0</v>
      </c>
      <c r="I125" s="15">
        <v>0</v>
      </c>
      <c r="J125" s="15">
        <v>0</v>
      </c>
      <c r="K125" s="15">
        <f t="shared" si="35"/>
        <v>10</v>
      </c>
      <c r="L125" s="15">
        <v>4</v>
      </c>
      <c r="M125" s="15">
        <v>6</v>
      </c>
      <c r="N125" s="15">
        <f t="shared" si="36"/>
        <v>10</v>
      </c>
      <c r="O125" s="15">
        <v>4</v>
      </c>
      <c r="P125" s="15">
        <v>6</v>
      </c>
      <c r="Q125" s="15">
        <f t="shared" si="37"/>
        <v>10</v>
      </c>
      <c r="R125" s="15">
        <v>4</v>
      </c>
      <c r="S125" s="15">
        <v>6</v>
      </c>
    </row>
    <row r="126" spans="1:19" ht="37.5">
      <c r="A126" s="136"/>
      <c r="B126" s="139"/>
      <c r="C126" s="12"/>
      <c r="D126" s="10" t="s">
        <v>13</v>
      </c>
      <c r="E126" s="17">
        <f t="shared" si="38"/>
        <v>460</v>
      </c>
      <c r="F126" s="17">
        <f t="shared" ref="F126:G133" si="67">+I126+L126+O126+R126</f>
        <v>166</v>
      </c>
      <c r="G126" s="17">
        <f t="shared" si="67"/>
        <v>294</v>
      </c>
      <c r="H126" s="17">
        <f t="shared" si="34"/>
        <v>147</v>
      </c>
      <c r="I126" s="17">
        <f>SUM(I127:I133)</f>
        <v>69</v>
      </c>
      <c r="J126" s="17">
        <f>SUM(J127:J133)</f>
        <v>78</v>
      </c>
      <c r="K126" s="17">
        <f t="shared" si="35"/>
        <v>106</v>
      </c>
      <c r="L126" s="17">
        <f>SUM(L127:L133)</f>
        <v>33</v>
      </c>
      <c r="M126" s="17">
        <f>SUM(M127:M133)</f>
        <v>73</v>
      </c>
      <c r="N126" s="17">
        <f t="shared" si="36"/>
        <v>103</v>
      </c>
      <c r="O126" s="17">
        <f>SUM(O127:O133)</f>
        <v>32</v>
      </c>
      <c r="P126" s="17">
        <f>SUM(P127:P133)</f>
        <v>71</v>
      </c>
      <c r="Q126" s="17">
        <f t="shared" si="37"/>
        <v>104</v>
      </c>
      <c r="R126" s="17">
        <f>SUM(R127:R133)</f>
        <v>32</v>
      </c>
      <c r="S126" s="17">
        <f>SUM(S127:S133)</f>
        <v>72</v>
      </c>
    </row>
    <row r="127" spans="1:19">
      <c r="A127" s="136"/>
      <c r="B127" s="139"/>
      <c r="C127" s="124">
        <v>42</v>
      </c>
      <c r="D127" s="125" t="s">
        <v>46</v>
      </c>
      <c r="E127" s="15">
        <f t="shared" ref="E127" si="68">+F127+G127</f>
        <v>55</v>
      </c>
      <c r="F127" s="15">
        <f t="shared" ref="F127" si="69">+I127+L127+O127+R127</f>
        <v>23</v>
      </c>
      <c r="G127" s="15">
        <f t="shared" ref="G127" si="70">+J127+M127+P127+S127</f>
        <v>32</v>
      </c>
      <c r="H127" s="15">
        <f t="shared" ref="H127" si="71">+I127+J127</f>
        <v>55</v>
      </c>
      <c r="I127" s="116">
        <v>23</v>
      </c>
      <c r="J127" s="116">
        <v>32</v>
      </c>
      <c r="K127" s="15">
        <f t="shared" si="35"/>
        <v>0</v>
      </c>
      <c r="L127" s="15">
        <v>0</v>
      </c>
      <c r="M127" s="15">
        <v>0</v>
      </c>
      <c r="N127" s="15">
        <f t="shared" si="36"/>
        <v>0</v>
      </c>
      <c r="O127" s="15">
        <v>0</v>
      </c>
      <c r="P127" s="15">
        <v>0</v>
      </c>
      <c r="Q127" s="15">
        <f t="shared" si="37"/>
        <v>0</v>
      </c>
      <c r="R127" s="15">
        <v>0</v>
      </c>
      <c r="S127" s="15">
        <v>0</v>
      </c>
    </row>
    <row r="128" spans="1:19">
      <c r="A128" s="136"/>
      <c r="B128" s="139"/>
      <c r="C128" s="19" t="s">
        <v>47</v>
      </c>
      <c r="D128" s="23" t="s">
        <v>48</v>
      </c>
      <c r="E128" s="15">
        <f t="shared" si="38"/>
        <v>32</v>
      </c>
      <c r="F128" s="15">
        <f t="shared" si="67"/>
        <v>13</v>
      </c>
      <c r="G128" s="15">
        <f t="shared" si="67"/>
        <v>19</v>
      </c>
      <c r="H128" s="15">
        <f t="shared" si="34"/>
        <v>3</v>
      </c>
      <c r="I128" s="15">
        <v>2</v>
      </c>
      <c r="J128" s="116">
        <v>1</v>
      </c>
      <c r="K128" s="15">
        <f t="shared" si="35"/>
        <v>9</v>
      </c>
      <c r="L128" s="116">
        <v>3</v>
      </c>
      <c r="M128" s="15">
        <v>6</v>
      </c>
      <c r="N128" s="15">
        <f t="shared" si="36"/>
        <v>10</v>
      </c>
      <c r="O128" s="116">
        <v>4</v>
      </c>
      <c r="P128" s="116">
        <v>6</v>
      </c>
      <c r="Q128" s="15">
        <f t="shared" si="37"/>
        <v>10</v>
      </c>
      <c r="R128" s="116">
        <v>4</v>
      </c>
      <c r="S128" s="116">
        <v>6</v>
      </c>
    </row>
    <row r="129" spans="1:19">
      <c r="A129" s="136"/>
      <c r="B129" s="139"/>
      <c r="C129" s="19" t="s">
        <v>51</v>
      </c>
      <c r="D129" s="20" t="s">
        <v>52</v>
      </c>
      <c r="E129" s="15">
        <f t="shared" si="38"/>
        <v>22</v>
      </c>
      <c r="F129" s="15">
        <f t="shared" si="67"/>
        <v>6</v>
      </c>
      <c r="G129" s="15">
        <f t="shared" si="67"/>
        <v>16</v>
      </c>
      <c r="H129" s="15">
        <f t="shared" si="34"/>
        <v>0</v>
      </c>
      <c r="I129" s="116">
        <v>0</v>
      </c>
      <c r="J129" s="116">
        <v>0</v>
      </c>
      <c r="K129" s="15">
        <f t="shared" si="35"/>
        <v>8</v>
      </c>
      <c r="L129" s="116">
        <v>2</v>
      </c>
      <c r="M129" s="15">
        <v>6</v>
      </c>
      <c r="N129" s="15">
        <f t="shared" si="36"/>
        <v>7</v>
      </c>
      <c r="O129" s="116">
        <v>2</v>
      </c>
      <c r="P129" s="116">
        <v>5</v>
      </c>
      <c r="Q129" s="15">
        <f t="shared" si="37"/>
        <v>7</v>
      </c>
      <c r="R129" s="116">
        <v>2</v>
      </c>
      <c r="S129" s="116">
        <v>5</v>
      </c>
    </row>
    <row r="130" spans="1:19">
      <c r="A130" s="136"/>
      <c r="B130" s="139"/>
      <c r="C130" s="19" t="s">
        <v>53</v>
      </c>
      <c r="D130" s="20" t="s">
        <v>54</v>
      </c>
      <c r="E130" s="15">
        <f t="shared" si="38"/>
        <v>17</v>
      </c>
      <c r="F130" s="15">
        <f t="shared" si="67"/>
        <v>3</v>
      </c>
      <c r="G130" s="15">
        <f t="shared" si="67"/>
        <v>14</v>
      </c>
      <c r="H130" s="15">
        <f t="shared" si="34"/>
        <v>1</v>
      </c>
      <c r="I130" s="116">
        <v>0</v>
      </c>
      <c r="J130" s="116">
        <v>1</v>
      </c>
      <c r="K130" s="15">
        <f t="shared" si="35"/>
        <v>5</v>
      </c>
      <c r="L130" s="116">
        <v>1</v>
      </c>
      <c r="M130" s="15">
        <v>4</v>
      </c>
      <c r="N130" s="15">
        <f t="shared" si="36"/>
        <v>5</v>
      </c>
      <c r="O130" s="116">
        <v>1</v>
      </c>
      <c r="P130" s="15">
        <v>4</v>
      </c>
      <c r="Q130" s="15">
        <f t="shared" si="37"/>
        <v>6</v>
      </c>
      <c r="R130" s="116">
        <v>1</v>
      </c>
      <c r="S130" s="15">
        <v>5</v>
      </c>
    </row>
    <row r="131" spans="1:19">
      <c r="A131" s="136"/>
      <c r="B131" s="139"/>
      <c r="C131" s="19" t="s">
        <v>58</v>
      </c>
      <c r="D131" s="28" t="s">
        <v>59</v>
      </c>
      <c r="E131" s="15">
        <f t="shared" si="38"/>
        <v>285</v>
      </c>
      <c r="F131" s="15">
        <f t="shared" si="67"/>
        <v>106</v>
      </c>
      <c r="G131" s="15">
        <f t="shared" si="67"/>
        <v>179</v>
      </c>
      <c r="H131" s="15">
        <f t="shared" si="34"/>
        <v>88</v>
      </c>
      <c r="I131" s="116">
        <v>44</v>
      </c>
      <c r="J131" s="116">
        <v>44</v>
      </c>
      <c r="K131" s="15">
        <f t="shared" si="35"/>
        <v>67</v>
      </c>
      <c r="L131" s="116">
        <v>22</v>
      </c>
      <c r="M131" s="15">
        <v>45</v>
      </c>
      <c r="N131" s="15">
        <f t="shared" si="36"/>
        <v>65</v>
      </c>
      <c r="O131" s="116">
        <v>20</v>
      </c>
      <c r="P131" s="15">
        <v>45</v>
      </c>
      <c r="Q131" s="15">
        <f t="shared" si="37"/>
        <v>65</v>
      </c>
      <c r="R131" s="116">
        <v>20</v>
      </c>
      <c r="S131" s="15">
        <v>45</v>
      </c>
    </row>
    <row r="132" spans="1:19">
      <c r="A132" s="136"/>
      <c r="B132" s="139"/>
      <c r="C132" s="19" t="s">
        <v>68</v>
      </c>
      <c r="D132" s="38" t="s">
        <v>69</v>
      </c>
      <c r="E132" s="15">
        <f t="shared" si="38"/>
        <v>30</v>
      </c>
      <c r="F132" s="15">
        <f t="shared" si="67"/>
        <v>9</v>
      </c>
      <c r="G132" s="15">
        <f t="shared" si="67"/>
        <v>21</v>
      </c>
      <c r="H132" s="15">
        <f t="shared" si="34"/>
        <v>0</v>
      </c>
      <c r="I132" s="116">
        <v>0</v>
      </c>
      <c r="J132" s="116">
        <v>0</v>
      </c>
      <c r="K132" s="15">
        <f t="shared" si="35"/>
        <v>10</v>
      </c>
      <c r="L132" s="116">
        <v>3</v>
      </c>
      <c r="M132" s="116">
        <v>7</v>
      </c>
      <c r="N132" s="15">
        <f t="shared" si="36"/>
        <v>10</v>
      </c>
      <c r="O132" s="116">
        <v>3</v>
      </c>
      <c r="P132" s="116">
        <v>7</v>
      </c>
      <c r="Q132" s="15">
        <f t="shared" si="37"/>
        <v>10</v>
      </c>
      <c r="R132" s="116">
        <v>3</v>
      </c>
      <c r="S132" s="116">
        <v>7</v>
      </c>
    </row>
    <row r="133" spans="1:19" ht="75">
      <c r="A133" s="136"/>
      <c r="B133" s="139"/>
      <c r="C133" s="19" t="s">
        <v>72</v>
      </c>
      <c r="D133" s="39" t="s">
        <v>73</v>
      </c>
      <c r="E133" s="15">
        <f t="shared" si="38"/>
        <v>19</v>
      </c>
      <c r="F133" s="15">
        <f t="shared" si="67"/>
        <v>6</v>
      </c>
      <c r="G133" s="15">
        <f t="shared" si="67"/>
        <v>13</v>
      </c>
      <c r="H133" s="15">
        <f t="shared" si="34"/>
        <v>0</v>
      </c>
      <c r="I133" s="116">
        <v>0</v>
      </c>
      <c r="J133" s="116">
        <v>0</v>
      </c>
      <c r="K133" s="15">
        <f t="shared" si="35"/>
        <v>7</v>
      </c>
      <c r="L133" s="116">
        <v>2</v>
      </c>
      <c r="M133" s="15">
        <v>5</v>
      </c>
      <c r="N133" s="15">
        <f t="shared" si="36"/>
        <v>6</v>
      </c>
      <c r="O133" s="116">
        <v>2</v>
      </c>
      <c r="P133" s="116">
        <v>4</v>
      </c>
      <c r="Q133" s="15">
        <f t="shared" si="37"/>
        <v>6</v>
      </c>
      <c r="R133" s="116">
        <v>2</v>
      </c>
      <c r="S133" s="116">
        <v>4</v>
      </c>
    </row>
    <row r="134" spans="1:19">
      <c r="A134" s="31">
        <v>11</v>
      </c>
      <c r="B134" s="32">
        <v>40</v>
      </c>
      <c r="C134" s="41"/>
      <c r="D134" s="33" t="s">
        <v>29</v>
      </c>
      <c r="E134" s="42">
        <f t="shared" si="38"/>
        <v>3061</v>
      </c>
      <c r="F134" s="42">
        <f t="shared" ref="F134:G136" si="72">+I134+L134+O134+R134</f>
        <v>52</v>
      </c>
      <c r="G134" s="42">
        <f t="shared" si="72"/>
        <v>3009</v>
      </c>
      <c r="H134" s="42">
        <f t="shared" si="34"/>
        <v>616</v>
      </c>
      <c r="I134" s="42">
        <f>SUM(I135:I136)</f>
        <v>5</v>
      </c>
      <c r="J134" s="42">
        <f>SUM(J135:J136)</f>
        <v>611</v>
      </c>
      <c r="K134" s="42">
        <f t="shared" si="35"/>
        <v>878</v>
      </c>
      <c r="L134" s="42">
        <f>SUM(L135:L136)</f>
        <v>16</v>
      </c>
      <c r="M134" s="42">
        <f>SUM(M135:M136)</f>
        <v>862</v>
      </c>
      <c r="N134" s="42">
        <f t="shared" si="36"/>
        <v>776</v>
      </c>
      <c r="O134" s="42">
        <f>SUM(O135:O136)</f>
        <v>16</v>
      </c>
      <c r="P134" s="42">
        <f>SUM(P135:P136)</f>
        <v>760</v>
      </c>
      <c r="Q134" s="42">
        <f t="shared" si="37"/>
        <v>791</v>
      </c>
      <c r="R134" s="42">
        <f>SUM(R135:R136)</f>
        <v>15</v>
      </c>
      <c r="S134" s="42">
        <f>SUM(S135:S136)</f>
        <v>776</v>
      </c>
    </row>
    <row r="135" spans="1:19" ht="37.5">
      <c r="A135" s="136"/>
      <c r="B135" s="139"/>
      <c r="C135" s="14"/>
      <c r="D135" s="9" t="s">
        <v>18</v>
      </c>
      <c r="E135" s="15">
        <f t="shared" si="38"/>
        <v>285</v>
      </c>
      <c r="F135" s="15">
        <f t="shared" si="72"/>
        <v>0</v>
      </c>
      <c r="G135" s="15">
        <f t="shared" si="72"/>
        <v>285</v>
      </c>
      <c r="H135" s="15">
        <f t="shared" si="34"/>
        <v>3</v>
      </c>
      <c r="I135" s="15">
        <v>0</v>
      </c>
      <c r="J135" s="116">
        <v>3</v>
      </c>
      <c r="K135" s="15">
        <f t="shared" si="35"/>
        <v>132</v>
      </c>
      <c r="L135" s="15">
        <v>0</v>
      </c>
      <c r="M135" s="116">
        <v>132</v>
      </c>
      <c r="N135" s="15">
        <f t="shared" si="36"/>
        <v>75</v>
      </c>
      <c r="O135" s="15">
        <v>0</v>
      </c>
      <c r="P135" s="15">
        <v>75</v>
      </c>
      <c r="Q135" s="15">
        <f t="shared" si="37"/>
        <v>75</v>
      </c>
      <c r="R135" s="15">
        <v>0</v>
      </c>
      <c r="S135" s="15">
        <v>75</v>
      </c>
    </row>
    <row r="136" spans="1:19" ht="37.5">
      <c r="A136" s="136"/>
      <c r="B136" s="139"/>
      <c r="C136" s="12"/>
      <c r="D136" s="10" t="s">
        <v>13</v>
      </c>
      <c r="E136" s="17">
        <f t="shared" si="38"/>
        <v>2776</v>
      </c>
      <c r="F136" s="17">
        <f t="shared" si="72"/>
        <v>52</v>
      </c>
      <c r="G136" s="17">
        <f t="shared" si="72"/>
        <v>2724</v>
      </c>
      <c r="H136" s="17">
        <f t="shared" si="34"/>
        <v>613</v>
      </c>
      <c r="I136" s="17">
        <f>SUM(I137:I146)</f>
        <v>5</v>
      </c>
      <c r="J136" s="17">
        <f>SUM(J137:J146)</f>
        <v>608</v>
      </c>
      <c r="K136" s="17">
        <f t="shared" si="35"/>
        <v>746</v>
      </c>
      <c r="L136" s="17">
        <f>SUM(L137:L146)</f>
        <v>16</v>
      </c>
      <c r="M136" s="17">
        <f>SUM(M137:M146)</f>
        <v>730</v>
      </c>
      <c r="N136" s="17">
        <f t="shared" si="36"/>
        <v>701</v>
      </c>
      <c r="O136" s="17">
        <f>SUM(O137:O146)</f>
        <v>16</v>
      </c>
      <c r="P136" s="17">
        <f>SUM(P137:P146)</f>
        <v>685</v>
      </c>
      <c r="Q136" s="17">
        <f t="shared" si="37"/>
        <v>716</v>
      </c>
      <c r="R136" s="17">
        <f>SUM(R137:R146)</f>
        <v>15</v>
      </c>
      <c r="S136" s="17">
        <f>SUM(S137:S146)</f>
        <v>701</v>
      </c>
    </row>
    <row r="137" spans="1:19">
      <c r="A137" s="136"/>
      <c r="B137" s="139"/>
      <c r="C137" s="124">
        <v>42</v>
      </c>
      <c r="D137" s="125" t="s">
        <v>46</v>
      </c>
      <c r="E137" s="15">
        <f t="shared" ref="E137" si="73">+F137+G137</f>
        <v>1</v>
      </c>
      <c r="F137" s="15">
        <f t="shared" ref="F137" si="74">+I137+L137+O137+R137</f>
        <v>0</v>
      </c>
      <c r="G137" s="15">
        <f t="shared" ref="G137" si="75">+J137+M137+P137+S137</f>
        <v>1</v>
      </c>
      <c r="H137" s="15">
        <f t="shared" ref="H137" si="76">+I137+J137</f>
        <v>1</v>
      </c>
      <c r="I137" s="15"/>
      <c r="J137" s="116">
        <v>1</v>
      </c>
      <c r="K137" s="15">
        <f t="shared" si="35"/>
        <v>0</v>
      </c>
      <c r="L137" s="15">
        <v>0</v>
      </c>
      <c r="M137" s="15">
        <v>0</v>
      </c>
      <c r="N137" s="15">
        <f t="shared" si="36"/>
        <v>0</v>
      </c>
      <c r="O137" s="15">
        <v>0</v>
      </c>
      <c r="P137" s="15">
        <v>0</v>
      </c>
      <c r="Q137" s="15">
        <f t="shared" si="37"/>
        <v>0</v>
      </c>
      <c r="R137" s="15">
        <v>0</v>
      </c>
      <c r="S137" s="15">
        <v>0</v>
      </c>
    </row>
    <row r="138" spans="1:19">
      <c r="A138" s="136"/>
      <c r="B138" s="139"/>
      <c r="C138" s="19" t="s">
        <v>47</v>
      </c>
      <c r="D138" s="23" t="s">
        <v>48</v>
      </c>
      <c r="E138" s="15">
        <f t="shared" si="38"/>
        <v>46</v>
      </c>
      <c r="F138" s="15">
        <f t="shared" ref="F138:G148" si="77">+I138+L138+O138+R138</f>
        <v>3</v>
      </c>
      <c r="G138" s="15">
        <f t="shared" si="77"/>
        <v>43</v>
      </c>
      <c r="H138" s="15">
        <f t="shared" si="34"/>
        <v>3</v>
      </c>
      <c r="I138" s="116">
        <v>0</v>
      </c>
      <c r="J138" s="116">
        <v>3</v>
      </c>
      <c r="K138" s="15">
        <f t="shared" si="35"/>
        <v>14</v>
      </c>
      <c r="L138" s="15">
        <v>1</v>
      </c>
      <c r="M138" s="15">
        <v>13</v>
      </c>
      <c r="N138" s="15">
        <f t="shared" si="36"/>
        <v>15</v>
      </c>
      <c r="O138" s="15">
        <v>1</v>
      </c>
      <c r="P138" s="15">
        <v>14</v>
      </c>
      <c r="Q138" s="15">
        <f t="shared" si="37"/>
        <v>14</v>
      </c>
      <c r="R138" s="15">
        <v>1</v>
      </c>
      <c r="S138" s="15">
        <v>13</v>
      </c>
    </row>
    <row r="139" spans="1:19" ht="37.5">
      <c r="A139" s="136"/>
      <c r="B139" s="139"/>
      <c r="C139" s="119" t="s">
        <v>49</v>
      </c>
      <c r="D139" s="127" t="s">
        <v>50</v>
      </c>
      <c r="E139" s="15">
        <f t="shared" ref="E139" si="78">+F139+G139</f>
        <v>9</v>
      </c>
      <c r="F139" s="15">
        <f t="shared" ref="F139" si="79">+I139+L139+O139+R139</f>
        <v>0</v>
      </c>
      <c r="G139" s="15">
        <f t="shared" ref="G139" si="80">+J139+M139+P139+S139</f>
        <v>9</v>
      </c>
      <c r="H139" s="15">
        <f t="shared" ref="H139" si="81">+I139+J139</f>
        <v>9</v>
      </c>
      <c r="I139" s="15">
        <v>0</v>
      </c>
      <c r="J139" s="116">
        <v>9</v>
      </c>
      <c r="K139" s="15">
        <f t="shared" si="35"/>
        <v>0</v>
      </c>
      <c r="L139" s="15">
        <v>0</v>
      </c>
      <c r="M139" s="15">
        <v>0</v>
      </c>
      <c r="N139" s="15">
        <f t="shared" si="36"/>
        <v>0</v>
      </c>
      <c r="O139" s="15">
        <v>0</v>
      </c>
      <c r="P139" s="15">
        <v>0</v>
      </c>
      <c r="Q139" s="15">
        <f t="shared" si="37"/>
        <v>0</v>
      </c>
      <c r="R139" s="15">
        <v>0</v>
      </c>
      <c r="S139" s="15">
        <v>0</v>
      </c>
    </row>
    <row r="140" spans="1:19">
      <c r="A140" s="136"/>
      <c r="B140" s="139"/>
      <c r="C140" s="19" t="s">
        <v>51</v>
      </c>
      <c r="D140" s="20" t="s">
        <v>52</v>
      </c>
      <c r="E140" s="15">
        <f t="shared" si="38"/>
        <v>230</v>
      </c>
      <c r="F140" s="15">
        <f t="shared" si="77"/>
        <v>3</v>
      </c>
      <c r="G140" s="15">
        <f t="shared" si="77"/>
        <v>227</v>
      </c>
      <c r="H140" s="15">
        <f t="shared" si="34"/>
        <v>47</v>
      </c>
      <c r="I140" s="116">
        <v>0</v>
      </c>
      <c r="J140" s="116">
        <v>47</v>
      </c>
      <c r="K140" s="15">
        <f t="shared" si="35"/>
        <v>61</v>
      </c>
      <c r="L140" s="15">
        <v>1</v>
      </c>
      <c r="M140" s="15">
        <v>60</v>
      </c>
      <c r="N140" s="15">
        <f t="shared" si="36"/>
        <v>61</v>
      </c>
      <c r="O140" s="15">
        <v>1</v>
      </c>
      <c r="P140" s="15">
        <v>60</v>
      </c>
      <c r="Q140" s="15">
        <f t="shared" si="37"/>
        <v>61</v>
      </c>
      <c r="R140" s="15">
        <v>1</v>
      </c>
      <c r="S140" s="15">
        <v>60</v>
      </c>
    </row>
    <row r="141" spans="1:19">
      <c r="A141" s="136"/>
      <c r="B141" s="139"/>
      <c r="C141" s="19" t="s">
        <v>53</v>
      </c>
      <c r="D141" s="20" t="s">
        <v>54</v>
      </c>
      <c r="E141" s="15">
        <f t="shared" si="38"/>
        <v>399</v>
      </c>
      <c r="F141" s="15">
        <f t="shared" si="77"/>
        <v>12</v>
      </c>
      <c r="G141" s="15">
        <f t="shared" si="77"/>
        <v>387</v>
      </c>
      <c r="H141" s="15">
        <f t="shared" si="34"/>
        <v>12</v>
      </c>
      <c r="I141" s="116">
        <v>0</v>
      </c>
      <c r="J141" s="116">
        <v>12</v>
      </c>
      <c r="K141" s="15">
        <f t="shared" si="35"/>
        <v>129</v>
      </c>
      <c r="L141" s="15">
        <v>4</v>
      </c>
      <c r="M141" s="15">
        <v>125</v>
      </c>
      <c r="N141" s="15">
        <f t="shared" si="36"/>
        <v>129</v>
      </c>
      <c r="O141" s="15">
        <v>4</v>
      </c>
      <c r="P141" s="15">
        <v>125</v>
      </c>
      <c r="Q141" s="15">
        <f t="shared" si="37"/>
        <v>129</v>
      </c>
      <c r="R141" s="15">
        <v>4</v>
      </c>
      <c r="S141" s="15">
        <v>125</v>
      </c>
    </row>
    <row r="142" spans="1:19">
      <c r="A142" s="136"/>
      <c r="B142" s="139"/>
      <c r="C142" s="19" t="s">
        <v>58</v>
      </c>
      <c r="D142" s="28" t="s">
        <v>59</v>
      </c>
      <c r="E142" s="15">
        <f t="shared" si="38"/>
        <v>1767</v>
      </c>
      <c r="F142" s="15">
        <f t="shared" si="77"/>
        <v>28</v>
      </c>
      <c r="G142" s="15">
        <f t="shared" si="77"/>
        <v>1739</v>
      </c>
      <c r="H142" s="15">
        <f t="shared" si="34"/>
        <v>541</v>
      </c>
      <c r="I142" s="116">
        <v>5</v>
      </c>
      <c r="J142" s="116">
        <v>536</v>
      </c>
      <c r="K142" s="15">
        <f t="shared" si="35"/>
        <v>426</v>
      </c>
      <c r="L142" s="15">
        <v>8</v>
      </c>
      <c r="M142" s="116">
        <v>418</v>
      </c>
      <c r="N142" s="15">
        <f t="shared" si="36"/>
        <v>403</v>
      </c>
      <c r="O142" s="15">
        <v>8</v>
      </c>
      <c r="P142" s="15">
        <v>395</v>
      </c>
      <c r="Q142" s="15">
        <f t="shared" si="37"/>
        <v>397</v>
      </c>
      <c r="R142" s="15">
        <v>7</v>
      </c>
      <c r="S142" s="15">
        <v>390</v>
      </c>
    </row>
    <row r="143" spans="1:19">
      <c r="A143" s="136"/>
      <c r="B143" s="139"/>
      <c r="C143" s="19" t="s">
        <v>68</v>
      </c>
      <c r="D143" s="38" t="s">
        <v>69</v>
      </c>
      <c r="E143" s="15">
        <f t="shared" si="38"/>
        <v>12</v>
      </c>
      <c r="F143" s="15">
        <f t="shared" si="77"/>
        <v>0</v>
      </c>
      <c r="G143" s="15">
        <f t="shared" si="77"/>
        <v>12</v>
      </c>
      <c r="H143" s="15">
        <f t="shared" si="34"/>
        <v>0</v>
      </c>
      <c r="I143" s="15">
        <v>0</v>
      </c>
      <c r="J143" s="116">
        <v>0</v>
      </c>
      <c r="K143" s="15">
        <f t="shared" si="35"/>
        <v>4</v>
      </c>
      <c r="L143" s="15">
        <v>0</v>
      </c>
      <c r="M143" s="15">
        <v>4</v>
      </c>
      <c r="N143" s="15">
        <f t="shared" si="36"/>
        <v>4</v>
      </c>
      <c r="O143" s="15">
        <v>0</v>
      </c>
      <c r="P143" s="15">
        <v>4</v>
      </c>
      <c r="Q143" s="15">
        <f t="shared" si="37"/>
        <v>4</v>
      </c>
      <c r="R143" s="15">
        <v>0</v>
      </c>
      <c r="S143" s="15">
        <v>4</v>
      </c>
    </row>
    <row r="144" spans="1:19">
      <c r="A144" s="136"/>
      <c r="B144" s="139"/>
      <c r="C144" s="19" t="s">
        <v>70</v>
      </c>
      <c r="D144" s="28" t="s">
        <v>71</v>
      </c>
      <c r="E144" s="15">
        <f t="shared" si="38"/>
        <v>225</v>
      </c>
      <c r="F144" s="15">
        <f t="shared" si="77"/>
        <v>0</v>
      </c>
      <c r="G144" s="15">
        <f t="shared" si="77"/>
        <v>225</v>
      </c>
      <c r="H144" s="15">
        <f t="shared" si="34"/>
        <v>0</v>
      </c>
      <c r="I144" s="15">
        <v>0</v>
      </c>
      <c r="J144" s="116">
        <v>0</v>
      </c>
      <c r="K144" s="15">
        <f t="shared" si="35"/>
        <v>75</v>
      </c>
      <c r="L144" s="15">
        <v>0</v>
      </c>
      <c r="M144" s="15">
        <v>75</v>
      </c>
      <c r="N144" s="15">
        <f t="shared" si="36"/>
        <v>75</v>
      </c>
      <c r="O144" s="15">
        <v>0</v>
      </c>
      <c r="P144" s="15">
        <v>75</v>
      </c>
      <c r="Q144" s="15">
        <f t="shared" si="37"/>
        <v>75</v>
      </c>
      <c r="R144" s="15">
        <v>0</v>
      </c>
      <c r="S144" s="15">
        <v>75</v>
      </c>
    </row>
    <row r="145" spans="1:19" ht="75">
      <c r="A145" s="136"/>
      <c r="B145" s="139"/>
      <c r="C145" s="19" t="s">
        <v>72</v>
      </c>
      <c r="D145" s="39" t="s">
        <v>73</v>
      </c>
      <c r="E145" s="15">
        <f t="shared" si="38"/>
        <v>78</v>
      </c>
      <c r="F145" s="15">
        <f t="shared" si="77"/>
        <v>3</v>
      </c>
      <c r="G145" s="15">
        <f t="shared" si="77"/>
        <v>75</v>
      </c>
      <c r="H145" s="15">
        <f t="shared" si="34"/>
        <v>0</v>
      </c>
      <c r="I145" s="116">
        <v>0</v>
      </c>
      <c r="J145" s="116">
        <v>0</v>
      </c>
      <c r="K145" s="15">
        <f t="shared" si="35"/>
        <v>34</v>
      </c>
      <c r="L145" s="15">
        <v>1</v>
      </c>
      <c r="M145" s="15">
        <v>33</v>
      </c>
      <c r="N145" s="15">
        <f t="shared" si="36"/>
        <v>11</v>
      </c>
      <c r="O145" s="15">
        <v>1</v>
      </c>
      <c r="P145" s="15">
        <v>10</v>
      </c>
      <c r="Q145" s="15">
        <f t="shared" si="37"/>
        <v>33</v>
      </c>
      <c r="R145" s="15">
        <v>1</v>
      </c>
      <c r="S145" s="15">
        <v>32</v>
      </c>
    </row>
    <row r="146" spans="1:19" ht="56.25">
      <c r="A146" s="136"/>
      <c r="B146" s="139"/>
      <c r="C146" s="19" t="s">
        <v>74</v>
      </c>
      <c r="D146" s="39" t="s">
        <v>75</v>
      </c>
      <c r="E146" s="15">
        <f t="shared" si="38"/>
        <v>9</v>
      </c>
      <c r="F146" s="15">
        <f t="shared" si="77"/>
        <v>3</v>
      </c>
      <c r="G146" s="15">
        <f t="shared" si="77"/>
        <v>6</v>
      </c>
      <c r="H146" s="15">
        <f t="shared" si="34"/>
        <v>0</v>
      </c>
      <c r="I146" s="116">
        <v>0</v>
      </c>
      <c r="J146" s="116">
        <v>0</v>
      </c>
      <c r="K146" s="15">
        <f t="shared" si="35"/>
        <v>3</v>
      </c>
      <c r="L146" s="15">
        <v>1</v>
      </c>
      <c r="M146" s="15">
        <v>2</v>
      </c>
      <c r="N146" s="15">
        <f t="shared" si="36"/>
        <v>3</v>
      </c>
      <c r="O146" s="15">
        <v>1</v>
      </c>
      <c r="P146" s="15">
        <v>2</v>
      </c>
      <c r="Q146" s="15">
        <f t="shared" si="37"/>
        <v>3</v>
      </c>
      <c r="R146" s="15">
        <v>1</v>
      </c>
      <c r="S146" s="15">
        <v>2</v>
      </c>
    </row>
    <row r="147" spans="1:19">
      <c r="A147" s="31">
        <v>12</v>
      </c>
      <c r="B147" s="32">
        <v>42</v>
      </c>
      <c r="C147" s="41"/>
      <c r="D147" s="33" t="s">
        <v>30</v>
      </c>
      <c r="E147" s="42">
        <f>+F147+G147</f>
        <v>1037</v>
      </c>
      <c r="F147" s="42">
        <f t="shared" si="77"/>
        <v>476</v>
      </c>
      <c r="G147" s="42">
        <f t="shared" si="77"/>
        <v>561</v>
      </c>
      <c r="H147" s="42">
        <f t="shared" si="34"/>
        <v>957</v>
      </c>
      <c r="I147" s="42">
        <f>SUM(I148:I149)</f>
        <v>448</v>
      </c>
      <c r="J147" s="42">
        <f>SUM(J148:J149)</f>
        <v>509</v>
      </c>
      <c r="K147" s="42">
        <f t="shared" si="35"/>
        <v>63</v>
      </c>
      <c r="L147" s="42">
        <f>SUM(L148:L149)</f>
        <v>22</v>
      </c>
      <c r="M147" s="42">
        <f>SUM(M148:M149)</f>
        <v>41</v>
      </c>
      <c r="N147" s="42">
        <f t="shared" si="36"/>
        <v>7</v>
      </c>
      <c r="O147" s="42">
        <f>SUM(O148:O149)</f>
        <v>3</v>
      </c>
      <c r="P147" s="42">
        <f>SUM(P148:P149)</f>
        <v>4</v>
      </c>
      <c r="Q147" s="42">
        <f t="shared" si="37"/>
        <v>10</v>
      </c>
      <c r="R147" s="42">
        <f>SUM(R148:R149)</f>
        <v>3</v>
      </c>
      <c r="S147" s="42">
        <f>SUM(S148:S149)</f>
        <v>7</v>
      </c>
    </row>
    <row r="148" spans="1:19" ht="37.5">
      <c r="A148" s="136"/>
      <c r="B148" s="144"/>
      <c r="C148" s="14"/>
      <c r="D148" s="9" t="s">
        <v>18</v>
      </c>
      <c r="E148" s="15">
        <f t="shared" ref="E148" si="82">+F148+G148</f>
        <v>43</v>
      </c>
      <c r="F148" s="15">
        <f t="shared" si="77"/>
        <v>20</v>
      </c>
      <c r="G148" s="15">
        <f t="shared" si="77"/>
        <v>23</v>
      </c>
      <c r="H148" s="15">
        <f t="shared" si="34"/>
        <v>13</v>
      </c>
      <c r="I148" s="116">
        <v>12</v>
      </c>
      <c r="J148" s="116">
        <v>1</v>
      </c>
      <c r="K148" s="15">
        <f t="shared" si="35"/>
        <v>13</v>
      </c>
      <c r="L148" s="116">
        <v>2</v>
      </c>
      <c r="M148" s="116">
        <v>11</v>
      </c>
      <c r="N148" s="15">
        <f t="shared" si="36"/>
        <v>7</v>
      </c>
      <c r="O148" s="116">
        <v>3</v>
      </c>
      <c r="P148" s="116">
        <v>4</v>
      </c>
      <c r="Q148" s="15">
        <f t="shared" si="37"/>
        <v>10</v>
      </c>
      <c r="R148" s="116">
        <v>3</v>
      </c>
      <c r="S148" s="116">
        <v>7</v>
      </c>
    </row>
    <row r="149" spans="1:19" ht="37.5">
      <c r="A149" s="136"/>
      <c r="B149" s="144"/>
      <c r="C149" s="12"/>
      <c r="D149" s="10" t="s">
        <v>13</v>
      </c>
      <c r="E149" s="17">
        <f t="shared" ref="E149:E159" si="83">+F149+G149</f>
        <v>994</v>
      </c>
      <c r="F149" s="17">
        <f t="shared" ref="F149:G161" si="84">+I149+L149+O149+R149</f>
        <v>456</v>
      </c>
      <c r="G149" s="17">
        <f t="shared" si="84"/>
        <v>538</v>
      </c>
      <c r="H149" s="17">
        <f t="shared" si="34"/>
        <v>944</v>
      </c>
      <c r="I149" s="17">
        <f>SUM(I150:I159)</f>
        <v>436</v>
      </c>
      <c r="J149" s="17">
        <f>SUM(J150:J159)</f>
        <v>508</v>
      </c>
      <c r="K149" s="17">
        <f t="shared" si="35"/>
        <v>50</v>
      </c>
      <c r="L149" s="17">
        <f>SUM(L150:L159)</f>
        <v>20</v>
      </c>
      <c r="M149" s="17">
        <f>SUM(M150:M159)</f>
        <v>30</v>
      </c>
      <c r="N149" s="17">
        <f t="shared" si="36"/>
        <v>0</v>
      </c>
      <c r="O149" s="17">
        <f>SUM(O150:O159)</f>
        <v>0</v>
      </c>
      <c r="P149" s="17">
        <f>SUM(P150:P159)</f>
        <v>0</v>
      </c>
      <c r="Q149" s="17">
        <f t="shared" si="37"/>
        <v>0</v>
      </c>
      <c r="R149" s="17">
        <f>SUM(R150:R159)</f>
        <v>0</v>
      </c>
      <c r="S149" s="17">
        <f>SUM(S150:S159)</f>
        <v>0</v>
      </c>
    </row>
    <row r="150" spans="1:19">
      <c r="A150" s="136"/>
      <c r="B150" s="144"/>
      <c r="C150" s="124">
        <v>20</v>
      </c>
      <c r="D150" s="125" t="s">
        <v>40</v>
      </c>
      <c r="E150" s="15">
        <f t="shared" ref="E150" si="85">+F150+G150</f>
        <v>1</v>
      </c>
      <c r="F150" s="15">
        <f t="shared" ref="F150" si="86">+I150+L150+O150+R150</f>
        <v>0</v>
      </c>
      <c r="G150" s="15">
        <f t="shared" ref="G150" si="87">+J150+M150+P150+S150</f>
        <v>1</v>
      </c>
      <c r="H150" s="15">
        <f t="shared" ref="H150" si="88">+I150+J150</f>
        <v>1</v>
      </c>
      <c r="I150" s="15">
        <v>0</v>
      </c>
      <c r="J150" s="116">
        <v>1</v>
      </c>
      <c r="K150" s="15">
        <f t="shared" si="35"/>
        <v>0</v>
      </c>
      <c r="L150" s="15">
        <v>0</v>
      </c>
      <c r="M150" s="15">
        <v>0</v>
      </c>
      <c r="N150" s="15">
        <f t="shared" si="36"/>
        <v>0</v>
      </c>
      <c r="O150" s="15">
        <v>0</v>
      </c>
      <c r="P150" s="15">
        <v>0</v>
      </c>
      <c r="Q150" s="15">
        <f t="shared" si="37"/>
        <v>0</v>
      </c>
      <c r="R150" s="15">
        <v>0</v>
      </c>
      <c r="S150" s="15">
        <v>0</v>
      </c>
    </row>
    <row r="151" spans="1:19">
      <c r="A151" s="136"/>
      <c r="B151" s="144"/>
      <c r="C151" s="124">
        <v>42</v>
      </c>
      <c r="D151" s="125" t="s">
        <v>46</v>
      </c>
      <c r="E151" s="15">
        <f t="shared" ref="E151" si="89">+F151+G151</f>
        <v>353</v>
      </c>
      <c r="F151" s="15">
        <f t="shared" ref="F151" si="90">+I151+L151+O151+R151</f>
        <v>199</v>
      </c>
      <c r="G151" s="15">
        <f t="shared" ref="G151" si="91">+J151+M151+P151+S151</f>
        <v>154</v>
      </c>
      <c r="H151" s="15">
        <f t="shared" ref="H151:H153" si="92">+I151+J151</f>
        <v>343</v>
      </c>
      <c r="I151" s="116">
        <v>195</v>
      </c>
      <c r="J151" s="116">
        <v>148</v>
      </c>
      <c r="K151" s="15">
        <f t="shared" si="35"/>
        <v>10</v>
      </c>
      <c r="L151" s="116">
        <v>4</v>
      </c>
      <c r="M151" s="116">
        <v>6</v>
      </c>
      <c r="N151" s="15">
        <f t="shared" si="36"/>
        <v>0</v>
      </c>
      <c r="O151" s="15">
        <v>0</v>
      </c>
      <c r="P151" s="15">
        <v>0</v>
      </c>
      <c r="Q151" s="15">
        <f t="shared" si="37"/>
        <v>0</v>
      </c>
      <c r="R151" s="15">
        <v>0</v>
      </c>
      <c r="S151" s="15">
        <v>0</v>
      </c>
    </row>
    <row r="152" spans="1:19" ht="37.5">
      <c r="A152" s="136"/>
      <c r="B152" s="144"/>
      <c r="C152" s="124">
        <v>57</v>
      </c>
      <c r="D152" s="125" t="s">
        <v>50</v>
      </c>
      <c r="E152" s="15">
        <f t="shared" ref="E152:E153" si="93">+F152+G152</f>
        <v>59</v>
      </c>
      <c r="F152" s="15">
        <f t="shared" ref="F152:F153" si="94">+I152+L152+O152+R152</f>
        <v>41</v>
      </c>
      <c r="G152" s="15">
        <f t="shared" ref="G152:G153" si="95">+J152+M152+P152+S152</f>
        <v>18</v>
      </c>
      <c r="H152" s="15">
        <f t="shared" si="92"/>
        <v>59</v>
      </c>
      <c r="I152" s="116">
        <v>41</v>
      </c>
      <c r="J152" s="116">
        <v>18</v>
      </c>
      <c r="K152" s="15">
        <f t="shared" si="35"/>
        <v>0</v>
      </c>
      <c r="L152" s="15">
        <v>0</v>
      </c>
      <c r="M152" s="15">
        <v>0</v>
      </c>
      <c r="N152" s="15">
        <f t="shared" si="36"/>
        <v>0</v>
      </c>
      <c r="O152" s="15">
        <v>0</v>
      </c>
      <c r="P152" s="15">
        <v>0</v>
      </c>
      <c r="Q152" s="15">
        <f t="shared" si="37"/>
        <v>0</v>
      </c>
      <c r="R152" s="15">
        <v>0</v>
      </c>
      <c r="S152" s="15">
        <v>0</v>
      </c>
    </row>
    <row r="153" spans="1:19">
      <c r="A153" s="136"/>
      <c r="B153" s="144"/>
      <c r="C153" s="124">
        <v>60</v>
      </c>
      <c r="D153" s="125" t="s">
        <v>80</v>
      </c>
      <c r="E153" s="15">
        <f t="shared" si="93"/>
        <v>17</v>
      </c>
      <c r="F153" s="15">
        <f t="shared" si="94"/>
        <v>9</v>
      </c>
      <c r="G153" s="15">
        <f t="shared" si="95"/>
        <v>8</v>
      </c>
      <c r="H153" s="15">
        <f t="shared" si="92"/>
        <v>17</v>
      </c>
      <c r="I153" s="116">
        <v>9</v>
      </c>
      <c r="J153" s="116">
        <v>8</v>
      </c>
      <c r="K153" s="15">
        <f t="shared" si="35"/>
        <v>0</v>
      </c>
      <c r="L153" s="15">
        <v>0</v>
      </c>
      <c r="M153" s="15">
        <v>0</v>
      </c>
      <c r="N153" s="15">
        <f t="shared" si="36"/>
        <v>0</v>
      </c>
      <c r="O153" s="15">
        <v>0</v>
      </c>
      <c r="P153" s="15">
        <v>0</v>
      </c>
      <c r="Q153" s="15">
        <f t="shared" si="37"/>
        <v>0</v>
      </c>
      <c r="R153" s="15">
        <v>0</v>
      </c>
      <c r="S153" s="15">
        <v>0</v>
      </c>
    </row>
    <row r="154" spans="1:19">
      <c r="A154" s="136"/>
      <c r="B154" s="144"/>
      <c r="C154" s="19" t="s">
        <v>51</v>
      </c>
      <c r="D154" s="20" t="s">
        <v>52</v>
      </c>
      <c r="E154" s="15">
        <f t="shared" si="83"/>
        <v>0</v>
      </c>
      <c r="F154" s="15">
        <f t="shared" si="84"/>
        <v>0</v>
      </c>
      <c r="G154" s="15">
        <f t="shared" si="84"/>
        <v>0</v>
      </c>
      <c r="H154" s="15">
        <f t="shared" si="34"/>
        <v>0</v>
      </c>
      <c r="I154" s="15">
        <v>0</v>
      </c>
      <c r="J154" s="15">
        <v>0</v>
      </c>
      <c r="K154" s="15">
        <f t="shared" si="35"/>
        <v>0</v>
      </c>
      <c r="L154" s="116">
        <v>0</v>
      </c>
      <c r="M154" s="116">
        <v>0</v>
      </c>
      <c r="N154" s="15">
        <f t="shared" si="36"/>
        <v>0</v>
      </c>
      <c r="O154" s="15">
        <v>0</v>
      </c>
      <c r="P154" s="15">
        <v>0</v>
      </c>
      <c r="Q154" s="15">
        <f t="shared" si="37"/>
        <v>0</v>
      </c>
      <c r="R154" s="116">
        <v>0</v>
      </c>
      <c r="S154" s="116">
        <v>0</v>
      </c>
    </row>
    <row r="155" spans="1:19">
      <c r="A155" s="136"/>
      <c r="B155" s="144"/>
      <c r="C155" s="119" t="s">
        <v>53</v>
      </c>
      <c r="D155" s="120" t="s">
        <v>54</v>
      </c>
      <c r="E155" s="15">
        <f t="shared" ref="E155:E156" si="96">+F155+G155</f>
        <v>10</v>
      </c>
      <c r="F155" s="15">
        <f t="shared" ref="F155:F156" si="97">+I155+L155+O155+R155</f>
        <v>3</v>
      </c>
      <c r="G155" s="15">
        <f t="shared" ref="G155:G156" si="98">+J155+M155+P155+S155</f>
        <v>7</v>
      </c>
      <c r="H155" s="15">
        <f t="shared" ref="H155:H156" si="99">+I155+J155</f>
        <v>10</v>
      </c>
      <c r="I155" s="116">
        <v>3</v>
      </c>
      <c r="J155" s="116">
        <v>7</v>
      </c>
      <c r="K155" s="15">
        <f t="shared" si="35"/>
        <v>0</v>
      </c>
      <c r="L155" s="15">
        <v>0</v>
      </c>
      <c r="M155" s="15">
        <v>0</v>
      </c>
      <c r="N155" s="15">
        <f t="shared" si="36"/>
        <v>0</v>
      </c>
      <c r="O155" s="15">
        <v>0</v>
      </c>
      <c r="P155" s="15">
        <v>0</v>
      </c>
      <c r="Q155" s="15">
        <f t="shared" si="37"/>
        <v>0</v>
      </c>
      <c r="R155" s="15">
        <v>0</v>
      </c>
      <c r="S155" s="15">
        <v>0</v>
      </c>
    </row>
    <row r="156" spans="1:19">
      <c r="A156" s="136"/>
      <c r="B156" s="144"/>
      <c r="C156" s="119" t="s">
        <v>58</v>
      </c>
      <c r="D156" s="120" t="s">
        <v>59</v>
      </c>
      <c r="E156" s="15">
        <f t="shared" si="96"/>
        <v>542</v>
      </c>
      <c r="F156" s="15">
        <f t="shared" si="97"/>
        <v>199</v>
      </c>
      <c r="G156" s="15">
        <f t="shared" si="98"/>
        <v>343</v>
      </c>
      <c r="H156" s="15">
        <f t="shared" si="99"/>
        <v>512</v>
      </c>
      <c r="I156" s="116">
        <v>187</v>
      </c>
      <c r="J156" s="116">
        <v>325</v>
      </c>
      <c r="K156" s="15">
        <f t="shared" si="35"/>
        <v>30</v>
      </c>
      <c r="L156" s="116">
        <v>12</v>
      </c>
      <c r="M156" s="116">
        <v>18</v>
      </c>
      <c r="N156" s="15">
        <f t="shared" si="36"/>
        <v>0</v>
      </c>
      <c r="O156" s="15">
        <v>0</v>
      </c>
      <c r="P156" s="15">
        <v>0</v>
      </c>
      <c r="Q156" s="15">
        <f t="shared" si="37"/>
        <v>0</v>
      </c>
      <c r="R156" s="15">
        <v>0</v>
      </c>
      <c r="S156" s="15">
        <v>0</v>
      </c>
    </row>
    <row r="157" spans="1:19">
      <c r="A157" s="136"/>
      <c r="B157" s="144"/>
      <c r="C157" s="19" t="s">
        <v>64</v>
      </c>
      <c r="D157" s="28" t="s">
        <v>65</v>
      </c>
      <c r="E157" s="15">
        <f t="shared" si="83"/>
        <v>0</v>
      </c>
      <c r="F157" s="15">
        <f t="shared" si="84"/>
        <v>0</v>
      </c>
      <c r="G157" s="15">
        <f t="shared" si="84"/>
        <v>0</v>
      </c>
      <c r="H157" s="15">
        <f t="shared" si="34"/>
        <v>0</v>
      </c>
      <c r="I157" s="15">
        <v>0</v>
      </c>
      <c r="J157" s="15">
        <v>0</v>
      </c>
      <c r="K157" s="15">
        <f t="shared" si="35"/>
        <v>0</v>
      </c>
      <c r="L157" s="116">
        <v>0</v>
      </c>
      <c r="M157" s="116">
        <v>0</v>
      </c>
      <c r="N157" s="15">
        <f t="shared" si="36"/>
        <v>0</v>
      </c>
      <c r="O157" s="15">
        <v>0</v>
      </c>
      <c r="P157" s="15">
        <v>0</v>
      </c>
      <c r="Q157" s="15">
        <f t="shared" si="37"/>
        <v>0</v>
      </c>
      <c r="R157" s="116">
        <v>0</v>
      </c>
      <c r="S157" s="116">
        <v>0</v>
      </c>
    </row>
    <row r="158" spans="1:19">
      <c r="A158" s="136"/>
      <c r="B158" s="144"/>
      <c r="C158" s="19" t="s">
        <v>68</v>
      </c>
      <c r="D158" s="38" t="s">
        <v>69</v>
      </c>
      <c r="E158" s="15">
        <f t="shared" si="83"/>
        <v>12</v>
      </c>
      <c r="F158" s="15">
        <f t="shared" si="84"/>
        <v>5</v>
      </c>
      <c r="G158" s="15">
        <f t="shared" si="84"/>
        <v>7</v>
      </c>
      <c r="H158" s="15">
        <f t="shared" si="34"/>
        <v>2</v>
      </c>
      <c r="I158" s="116">
        <v>1</v>
      </c>
      <c r="J158" s="116">
        <v>1</v>
      </c>
      <c r="K158" s="15">
        <f t="shared" si="35"/>
        <v>10</v>
      </c>
      <c r="L158" s="116">
        <v>4</v>
      </c>
      <c r="M158" s="116">
        <v>6</v>
      </c>
      <c r="N158" s="15">
        <f t="shared" si="36"/>
        <v>0</v>
      </c>
      <c r="O158" s="15">
        <v>0</v>
      </c>
      <c r="P158" s="15">
        <v>0</v>
      </c>
      <c r="Q158" s="15">
        <f t="shared" si="37"/>
        <v>0</v>
      </c>
      <c r="R158" s="116">
        <v>0</v>
      </c>
      <c r="S158" s="116">
        <v>0</v>
      </c>
    </row>
    <row r="159" spans="1:19" ht="75">
      <c r="A159" s="136"/>
      <c r="B159" s="144"/>
      <c r="C159" s="19" t="s">
        <v>72</v>
      </c>
      <c r="D159" s="39" t="s">
        <v>73</v>
      </c>
      <c r="E159" s="15">
        <f t="shared" si="83"/>
        <v>0</v>
      </c>
      <c r="F159" s="15">
        <f t="shared" si="84"/>
        <v>0</v>
      </c>
      <c r="G159" s="15">
        <f t="shared" si="84"/>
        <v>0</v>
      </c>
      <c r="H159" s="15">
        <f t="shared" si="34"/>
        <v>0</v>
      </c>
      <c r="I159" s="15">
        <v>0</v>
      </c>
      <c r="J159" s="15">
        <v>0</v>
      </c>
      <c r="K159" s="15">
        <f t="shared" si="35"/>
        <v>0</v>
      </c>
      <c r="L159" s="116">
        <v>0</v>
      </c>
      <c r="M159" s="116">
        <v>0</v>
      </c>
      <c r="N159" s="15">
        <f t="shared" si="36"/>
        <v>0</v>
      </c>
      <c r="O159" s="15">
        <v>0</v>
      </c>
      <c r="P159" s="15">
        <v>0</v>
      </c>
      <c r="Q159" s="15">
        <f t="shared" si="37"/>
        <v>0</v>
      </c>
      <c r="R159" s="116">
        <v>0</v>
      </c>
      <c r="S159" s="116">
        <v>0</v>
      </c>
    </row>
    <row r="160" spans="1:19">
      <c r="A160" s="31">
        <v>13</v>
      </c>
      <c r="B160" s="40">
        <v>45</v>
      </c>
      <c r="C160" s="41"/>
      <c r="D160" s="33" t="s">
        <v>31</v>
      </c>
      <c r="E160" s="42">
        <f t="shared" si="38"/>
        <v>489</v>
      </c>
      <c r="F160" s="42">
        <f t="shared" si="84"/>
        <v>48</v>
      </c>
      <c r="G160" s="42">
        <f t="shared" si="84"/>
        <v>441</v>
      </c>
      <c r="H160" s="42">
        <f t="shared" si="34"/>
        <v>66</v>
      </c>
      <c r="I160" s="42">
        <f>SUM(I161:I162)</f>
        <v>5</v>
      </c>
      <c r="J160" s="42">
        <f>SUM(J161:J162)</f>
        <v>61</v>
      </c>
      <c r="K160" s="42">
        <f t="shared" si="35"/>
        <v>202</v>
      </c>
      <c r="L160" s="42">
        <f>SUM(L161:L162)</f>
        <v>23</v>
      </c>
      <c r="M160" s="42">
        <f>SUM(M161:M162)</f>
        <v>179</v>
      </c>
      <c r="N160" s="42">
        <f t="shared" si="36"/>
        <v>100</v>
      </c>
      <c r="O160" s="42">
        <f>SUM(O161:O162)</f>
        <v>10</v>
      </c>
      <c r="P160" s="42">
        <f>SUM(P161:P162)</f>
        <v>90</v>
      </c>
      <c r="Q160" s="42">
        <f t="shared" si="37"/>
        <v>121</v>
      </c>
      <c r="R160" s="42">
        <f>SUM(R161:R162)</f>
        <v>10</v>
      </c>
      <c r="S160" s="42">
        <f>SUM(S161:S162)</f>
        <v>111</v>
      </c>
    </row>
    <row r="161" spans="1:19" ht="37.5">
      <c r="A161" s="136"/>
      <c r="B161" s="139"/>
      <c r="C161" s="14"/>
      <c r="D161" s="9" t="s">
        <v>18</v>
      </c>
      <c r="E161" s="15">
        <f>+F161+G161</f>
        <v>56</v>
      </c>
      <c r="F161" s="15">
        <f t="shared" si="84"/>
        <v>6</v>
      </c>
      <c r="G161" s="15">
        <f t="shared" si="84"/>
        <v>50</v>
      </c>
      <c r="H161" s="15">
        <f>+I161+J161</f>
        <v>4</v>
      </c>
      <c r="I161" s="116">
        <v>1</v>
      </c>
      <c r="J161" s="116">
        <v>3</v>
      </c>
      <c r="K161" s="15">
        <f t="shared" si="35"/>
        <v>36</v>
      </c>
      <c r="L161" s="116">
        <v>5</v>
      </c>
      <c r="M161" s="116">
        <v>31</v>
      </c>
      <c r="N161" s="15">
        <f t="shared" si="36"/>
        <v>8</v>
      </c>
      <c r="O161" s="116">
        <v>0</v>
      </c>
      <c r="P161" s="116">
        <v>8</v>
      </c>
      <c r="Q161" s="15">
        <f t="shared" si="37"/>
        <v>8</v>
      </c>
      <c r="R161" s="116">
        <v>0</v>
      </c>
      <c r="S161" s="116">
        <v>8</v>
      </c>
    </row>
    <row r="162" spans="1:19" ht="37.5">
      <c r="A162" s="136"/>
      <c r="B162" s="139"/>
      <c r="C162" s="12"/>
      <c r="D162" s="10" t="s">
        <v>13</v>
      </c>
      <c r="E162" s="17">
        <f t="shared" si="38"/>
        <v>433</v>
      </c>
      <c r="F162" s="17">
        <f t="shared" ref="F162:G168" si="100">+I162+L162+O162+R162</f>
        <v>42</v>
      </c>
      <c r="G162" s="17">
        <f t="shared" si="100"/>
        <v>391</v>
      </c>
      <c r="H162" s="17">
        <f t="shared" si="34"/>
        <v>62</v>
      </c>
      <c r="I162" s="17">
        <f>SUM(I163:I168)</f>
        <v>4</v>
      </c>
      <c r="J162" s="17">
        <f>SUM(J163:J168)</f>
        <v>58</v>
      </c>
      <c r="K162" s="17">
        <f t="shared" si="35"/>
        <v>166</v>
      </c>
      <c r="L162" s="17">
        <f>SUM(L163:L168)</f>
        <v>18</v>
      </c>
      <c r="M162" s="17">
        <f>SUM(M163:M168)</f>
        <v>148</v>
      </c>
      <c r="N162" s="17">
        <f t="shared" si="36"/>
        <v>92</v>
      </c>
      <c r="O162" s="17">
        <f>SUM(O163:O168)</f>
        <v>10</v>
      </c>
      <c r="P162" s="17">
        <f>SUM(P163:P168)</f>
        <v>82</v>
      </c>
      <c r="Q162" s="17">
        <f t="shared" si="37"/>
        <v>113</v>
      </c>
      <c r="R162" s="17">
        <f>SUM(R163:R168)</f>
        <v>10</v>
      </c>
      <c r="S162" s="17">
        <f>SUM(S163:S168)</f>
        <v>103</v>
      </c>
    </row>
    <row r="163" spans="1:19">
      <c r="A163" s="136"/>
      <c r="B163" s="139"/>
      <c r="C163" s="124">
        <v>42</v>
      </c>
      <c r="D163" s="125" t="s">
        <v>46</v>
      </c>
      <c r="E163" s="15">
        <f t="shared" ref="E163" si="101">+F163+G163</f>
        <v>4</v>
      </c>
      <c r="F163" s="15">
        <f t="shared" ref="F163" si="102">+I163+L163+O163+R163</f>
        <v>2</v>
      </c>
      <c r="G163" s="15">
        <f t="shared" ref="G163" si="103">+J163+M163+P163+S163</f>
        <v>2</v>
      </c>
      <c r="H163" s="15">
        <f t="shared" ref="H163" si="104">+I163+J163</f>
        <v>4</v>
      </c>
      <c r="I163" s="116">
        <v>2</v>
      </c>
      <c r="J163" s="116">
        <v>2</v>
      </c>
      <c r="K163" s="15">
        <f t="shared" si="35"/>
        <v>0</v>
      </c>
      <c r="L163" s="15">
        <v>0</v>
      </c>
      <c r="M163" s="15">
        <v>0</v>
      </c>
      <c r="N163" s="15">
        <f t="shared" si="36"/>
        <v>0</v>
      </c>
      <c r="O163" s="15">
        <v>0</v>
      </c>
      <c r="P163" s="15">
        <v>0</v>
      </c>
      <c r="Q163" s="15">
        <f t="shared" si="37"/>
        <v>0</v>
      </c>
      <c r="R163" s="15">
        <v>0</v>
      </c>
      <c r="S163" s="15">
        <v>0</v>
      </c>
    </row>
    <row r="164" spans="1:19">
      <c r="A164" s="136"/>
      <c r="B164" s="139"/>
      <c r="C164" s="19" t="s">
        <v>47</v>
      </c>
      <c r="D164" s="23" t="s">
        <v>48</v>
      </c>
      <c r="E164" s="15">
        <f t="shared" si="38"/>
        <v>21</v>
      </c>
      <c r="F164" s="15">
        <f t="shared" si="100"/>
        <v>3</v>
      </c>
      <c r="G164" s="15">
        <f t="shared" si="100"/>
        <v>18</v>
      </c>
      <c r="H164" s="15">
        <f t="shared" si="34"/>
        <v>3</v>
      </c>
      <c r="I164" s="116">
        <v>0</v>
      </c>
      <c r="J164" s="116">
        <v>3</v>
      </c>
      <c r="K164" s="15">
        <f t="shared" si="35"/>
        <v>6</v>
      </c>
      <c r="L164" s="15">
        <v>1</v>
      </c>
      <c r="M164" s="15">
        <v>5</v>
      </c>
      <c r="N164" s="15">
        <f t="shared" si="36"/>
        <v>6</v>
      </c>
      <c r="O164" s="15">
        <v>1</v>
      </c>
      <c r="P164" s="15">
        <v>5</v>
      </c>
      <c r="Q164" s="15">
        <f t="shared" si="37"/>
        <v>6</v>
      </c>
      <c r="R164" s="15">
        <v>1</v>
      </c>
      <c r="S164" s="15">
        <v>5</v>
      </c>
    </row>
    <row r="165" spans="1:19">
      <c r="A165" s="136"/>
      <c r="B165" s="139"/>
      <c r="C165" s="19" t="s">
        <v>51</v>
      </c>
      <c r="D165" s="20" t="s">
        <v>52</v>
      </c>
      <c r="E165" s="15">
        <f t="shared" si="38"/>
        <v>114</v>
      </c>
      <c r="F165" s="15">
        <f t="shared" si="100"/>
        <v>9</v>
      </c>
      <c r="G165" s="15">
        <f t="shared" si="100"/>
        <v>105</v>
      </c>
      <c r="H165" s="15">
        <f t="shared" si="34"/>
        <v>0</v>
      </c>
      <c r="I165" s="116">
        <v>0</v>
      </c>
      <c r="J165" s="116">
        <v>0</v>
      </c>
      <c r="K165" s="15">
        <f t="shared" si="35"/>
        <v>38</v>
      </c>
      <c r="L165" s="15">
        <v>3</v>
      </c>
      <c r="M165" s="15">
        <v>35</v>
      </c>
      <c r="N165" s="15">
        <f t="shared" si="36"/>
        <v>38</v>
      </c>
      <c r="O165" s="15">
        <v>3</v>
      </c>
      <c r="P165" s="15">
        <v>35</v>
      </c>
      <c r="Q165" s="15">
        <f t="shared" si="37"/>
        <v>38</v>
      </c>
      <c r="R165" s="15">
        <v>3</v>
      </c>
      <c r="S165" s="15">
        <v>35</v>
      </c>
    </row>
    <row r="166" spans="1:19">
      <c r="A166" s="136"/>
      <c r="B166" s="139"/>
      <c r="C166" s="19" t="s">
        <v>58</v>
      </c>
      <c r="D166" s="28" t="s">
        <v>59</v>
      </c>
      <c r="E166" s="15">
        <f>+F166+G166</f>
        <v>230</v>
      </c>
      <c r="F166" s="15">
        <f t="shared" si="100"/>
        <v>16</v>
      </c>
      <c r="G166" s="15">
        <f t="shared" si="100"/>
        <v>214</v>
      </c>
      <c r="H166" s="15">
        <f>+I166+J166</f>
        <v>55</v>
      </c>
      <c r="I166" s="116">
        <v>2</v>
      </c>
      <c r="J166" s="116">
        <v>53</v>
      </c>
      <c r="K166" s="15">
        <f t="shared" si="35"/>
        <v>90</v>
      </c>
      <c r="L166" s="116">
        <v>8</v>
      </c>
      <c r="M166" s="116">
        <v>82</v>
      </c>
      <c r="N166" s="15">
        <f t="shared" si="36"/>
        <v>32</v>
      </c>
      <c r="O166" s="15">
        <v>3</v>
      </c>
      <c r="P166" s="15">
        <v>29</v>
      </c>
      <c r="Q166" s="15">
        <f t="shared" si="37"/>
        <v>53</v>
      </c>
      <c r="R166" s="15">
        <v>3</v>
      </c>
      <c r="S166" s="15">
        <v>50</v>
      </c>
    </row>
    <row r="167" spans="1:19">
      <c r="A167" s="136"/>
      <c r="B167" s="139"/>
      <c r="C167" s="19" t="s">
        <v>68</v>
      </c>
      <c r="D167" s="38" t="s">
        <v>69</v>
      </c>
      <c r="E167" s="15">
        <f>+F167+G167</f>
        <v>40</v>
      </c>
      <c r="F167" s="15">
        <f t="shared" si="100"/>
        <v>8</v>
      </c>
      <c r="G167" s="15">
        <f t="shared" si="100"/>
        <v>32</v>
      </c>
      <c r="H167" s="15">
        <f>+I167+J167</f>
        <v>0</v>
      </c>
      <c r="I167" s="116">
        <v>0</v>
      </c>
      <c r="J167" s="116">
        <v>0</v>
      </c>
      <c r="K167" s="15">
        <f t="shared" si="35"/>
        <v>20</v>
      </c>
      <c r="L167" s="116">
        <v>4</v>
      </c>
      <c r="M167" s="116">
        <v>16</v>
      </c>
      <c r="N167" s="15">
        <f t="shared" si="36"/>
        <v>10</v>
      </c>
      <c r="O167" s="15">
        <v>2</v>
      </c>
      <c r="P167" s="15">
        <v>8</v>
      </c>
      <c r="Q167" s="15">
        <f t="shared" si="37"/>
        <v>10</v>
      </c>
      <c r="R167" s="15">
        <v>2</v>
      </c>
      <c r="S167" s="15">
        <v>8</v>
      </c>
    </row>
    <row r="168" spans="1:19" ht="75">
      <c r="A168" s="136"/>
      <c r="B168" s="139"/>
      <c r="C168" s="19" t="s">
        <v>72</v>
      </c>
      <c r="D168" s="39" t="s">
        <v>73</v>
      </c>
      <c r="E168" s="15">
        <f>+F168+G168</f>
        <v>24</v>
      </c>
      <c r="F168" s="15">
        <f t="shared" si="100"/>
        <v>4</v>
      </c>
      <c r="G168" s="15">
        <f t="shared" si="100"/>
        <v>20</v>
      </c>
      <c r="H168" s="15">
        <f>+I168+J168</f>
        <v>0</v>
      </c>
      <c r="I168" s="116">
        <v>0</v>
      </c>
      <c r="J168" s="116">
        <v>0</v>
      </c>
      <c r="K168" s="15">
        <f t="shared" si="35"/>
        <v>12</v>
      </c>
      <c r="L168" s="116">
        <v>2</v>
      </c>
      <c r="M168" s="116">
        <v>10</v>
      </c>
      <c r="N168" s="15">
        <f t="shared" si="36"/>
        <v>6</v>
      </c>
      <c r="O168" s="15">
        <v>1</v>
      </c>
      <c r="P168" s="15">
        <v>5</v>
      </c>
      <c r="Q168" s="15">
        <f t="shared" si="37"/>
        <v>6</v>
      </c>
      <c r="R168" s="15">
        <v>1</v>
      </c>
      <c r="S168" s="15">
        <v>5</v>
      </c>
    </row>
    <row r="169" spans="1:19">
      <c r="A169" s="31">
        <v>14</v>
      </c>
      <c r="B169" s="56">
        <v>153</v>
      </c>
      <c r="C169" s="57"/>
      <c r="D169" s="33" t="s">
        <v>84</v>
      </c>
      <c r="E169" s="58">
        <f t="shared" si="38"/>
        <v>970</v>
      </c>
      <c r="F169" s="58">
        <f t="shared" ref="F169:G187" si="105">+I169+L169+O169+R169</f>
        <v>235</v>
      </c>
      <c r="G169" s="58">
        <f t="shared" si="105"/>
        <v>735</v>
      </c>
      <c r="H169" s="59">
        <f>+I169+J169</f>
        <v>93</v>
      </c>
      <c r="I169" s="59">
        <f>SUM(I170:I171)</f>
        <v>19</v>
      </c>
      <c r="J169" s="59">
        <f>SUM(J170:J171)</f>
        <v>74</v>
      </c>
      <c r="K169" s="59">
        <f>+L169+M169</f>
        <v>402</v>
      </c>
      <c r="L169" s="59">
        <f>SUM(L170:L171)</f>
        <v>106</v>
      </c>
      <c r="M169" s="59">
        <f>SUM(M170:M171)</f>
        <v>296</v>
      </c>
      <c r="N169" s="59">
        <f>+O169+P169</f>
        <v>240</v>
      </c>
      <c r="O169" s="59">
        <f>SUM(O170:O171)</f>
        <v>55</v>
      </c>
      <c r="P169" s="59">
        <f>SUM(P170:P171)</f>
        <v>185</v>
      </c>
      <c r="Q169" s="59">
        <f>+R169+S169</f>
        <v>235</v>
      </c>
      <c r="R169" s="59">
        <f>SUM(R170:R171)</f>
        <v>55</v>
      </c>
      <c r="S169" s="59">
        <f>SUM(S170:S171)</f>
        <v>180</v>
      </c>
    </row>
    <row r="170" spans="1:19" ht="37.5">
      <c r="A170" s="136"/>
      <c r="B170" s="139"/>
      <c r="C170" s="14"/>
      <c r="D170" s="63" t="s">
        <v>18</v>
      </c>
      <c r="E170" s="55">
        <f t="shared" si="38"/>
        <v>230</v>
      </c>
      <c r="F170" s="55">
        <f t="shared" si="105"/>
        <v>55</v>
      </c>
      <c r="G170" s="55">
        <f t="shared" si="105"/>
        <v>175</v>
      </c>
      <c r="H170" s="16">
        <f>I170+J170</f>
        <v>0</v>
      </c>
      <c r="I170" s="118">
        <v>0</v>
      </c>
      <c r="J170" s="118">
        <v>0</v>
      </c>
      <c r="K170" s="16">
        <f>L170+M170</f>
        <v>110</v>
      </c>
      <c r="L170" s="118">
        <v>25</v>
      </c>
      <c r="M170" s="118">
        <v>85</v>
      </c>
      <c r="N170" s="16">
        <f>O170+P170</f>
        <v>60</v>
      </c>
      <c r="O170" s="16">
        <v>15</v>
      </c>
      <c r="P170" s="16">
        <v>45</v>
      </c>
      <c r="Q170" s="16">
        <f>R170+S170</f>
        <v>60</v>
      </c>
      <c r="R170" s="16">
        <v>15</v>
      </c>
      <c r="S170" s="16">
        <v>45</v>
      </c>
    </row>
    <row r="171" spans="1:19" ht="37.5">
      <c r="A171" s="136"/>
      <c r="B171" s="139"/>
      <c r="C171" s="64"/>
      <c r="D171" s="65" t="s">
        <v>13</v>
      </c>
      <c r="E171" s="66">
        <f t="shared" si="38"/>
        <v>740</v>
      </c>
      <c r="F171" s="66">
        <f t="shared" si="105"/>
        <v>180</v>
      </c>
      <c r="G171" s="66">
        <f t="shared" si="105"/>
        <v>560</v>
      </c>
      <c r="H171" s="67">
        <f>+I171+J171</f>
        <v>93</v>
      </c>
      <c r="I171" s="67">
        <f>SUM(I172:I174)</f>
        <v>19</v>
      </c>
      <c r="J171" s="67">
        <f>SUM(J172:J174)</f>
        <v>74</v>
      </c>
      <c r="K171" s="67">
        <f>+L171+M171</f>
        <v>292</v>
      </c>
      <c r="L171" s="67">
        <f>SUM(L172:L174)</f>
        <v>81</v>
      </c>
      <c r="M171" s="67">
        <f>SUM(M172:M174)</f>
        <v>211</v>
      </c>
      <c r="N171" s="67">
        <f>+O171+P171</f>
        <v>180</v>
      </c>
      <c r="O171" s="67">
        <f>SUM(O172:O174)</f>
        <v>40</v>
      </c>
      <c r="P171" s="67">
        <f>SUM(P172:P174)</f>
        <v>140</v>
      </c>
      <c r="Q171" s="67">
        <f>+R171+S171</f>
        <v>175</v>
      </c>
      <c r="R171" s="67">
        <f>SUM(R172:R174)</f>
        <v>40</v>
      </c>
      <c r="S171" s="67">
        <f>SUM(S172:S174)</f>
        <v>135</v>
      </c>
    </row>
    <row r="172" spans="1:19">
      <c r="A172" s="136"/>
      <c r="B172" s="139"/>
      <c r="C172" s="60" t="s">
        <v>45</v>
      </c>
      <c r="D172" s="61" t="s">
        <v>46</v>
      </c>
      <c r="E172" s="55">
        <f t="shared" si="38"/>
        <v>260</v>
      </c>
      <c r="F172" s="55">
        <f t="shared" si="105"/>
        <v>64</v>
      </c>
      <c r="G172" s="55">
        <f t="shared" si="105"/>
        <v>196</v>
      </c>
      <c r="H172" s="16">
        <f>+I172+J172</f>
        <v>18</v>
      </c>
      <c r="I172" s="118">
        <v>4</v>
      </c>
      <c r="J172" s="118">
        <v>14</v>
      </c>
      <c r="K172" s="16">
        <f t="shared" ref="K172:K173" si="106">+L172+M172</f>
        <v>102</v>
      </c>
      <c r="L172" s="118">
        <v>30</v>
      </c>
      <c r="M172" s="118">
        <v>72</v>
      </c>
      <c r="N172" s="16">
        <f t="shared" ref="N172:N173" si="107">+O172+P172</f>
        <v>70</v>
      </c>
      <c r="O172" s="16">
        <v>15</v>
      </c>
      <c r="P172" s="16">
        <v>55</v>
      </c>
      <c r="Q172" s="16">
        <f t="shared" ref="Q172:Q173" si="108">+R172+S172</f>
        <v>70</v>
      </c>
      <c r="R172" s="16">
        <v>15</v>
      </c>
      <c r="S172" s="16">
        <v>55</v>
      </c>
    </row>
    <row r="173" spans="1:19" ht="37.5">
      <c r="A173" s="136"/>
      <c r="B173" s="139"/>
      <c r="C173" s="60" t="s">
        <v>49</v>
      </c>
      <c r="D173" s="62" t="s">
        <v>50</v>
      </c>
      <c r="E173" s="55">
        <f t="shared" si="38"/>
        <v>360</v>
      </c>
      <c r="F173" s="55">
        <f t="shared" si="105"/>
        <v>90</v>
      </c>
      <c r="G173" s="55">
        <f t="shared" si="105"/>
        <v>270</v>
      </c>
      <c r="H173" s="16">
        <f>+I173+J173</f>
        <v>38</v>
      </c>
      <c r="I173" s="118">
        <v>7</v>
      </c>
      <c r="J173" s="118">
        <v>31</v>
      </c>
      <c r="K173" s="16">
        <f t="shared" si="106"/>
        <v>152</v>
      </c>
      <c r="L173" s="118">
        <v>43</v>
      </c>
      <c r="M173" s="118">
        <v>109</v>
      </c>
      <c r="N173" s="16">
        <f t="shared" si="107"/>
        <v>85</v>
      </c>
      <c r="O173" s="16">
        <v>20</v>
      </c>
      <c r="P173" s="16">
        <v>65</v>
      </c>
      <c r="Q173" s="16">
        <f t="shared" si="108"/>
        <v>85</v>
      </c>
      <c r="R173" s="16">
        <v>20</v>
      </c>
      <c r="S173" s="16">
        <v>65</v>
      </c>
    </row>
    <row r="174" spans="1:19">
      <c r="A174" s="136"/>
      <c r="B174" s="139"/>
      <c r="C174" s="60" t="s">
        <v>58</v>
      </c>
      <c r="D174" s="38" t="s">
        <v>59</v>
      </c>
      <c r="E174" s="55">
        <f t="shared" si="38"/>
        <v>120</v>
      </c>
      <c r="F174" s="55">
        <f t="shared" si="105"/>
        <v>26</v>
      </c>
      <c r="G174" s="55">
        <f t="shared" si="105"/>
        <v>94</v>
      </c>
      <c r="H174" s="16">
        <f>+I174+J174</f>
        <v>37</v>
      </c>
      <c r="I174" s="118">
        <v>8</v>
      </c>
      <c r="J174" s="118">
        <v>29</v>
      </c>
      <c r="K174" s="16">
        <f>+L174+M174</f>
        <v>38</v>
      </c>
      <c r="L174" s="118">
        <v>8</v>
      </c>
      <c r="M174" s="118">
        <v>30</v>
      </c>
      <c r="N174" s="16">
        <f>+O174+P174</f>
        <v>25</v>
      </c>
      <c r="O174" s="16">
        <v>5</v>
      </c>
      <c r="P174" s="16">
        <v>20</v>
      </c>
      <c r="Q174" s="16">
        <f>+R174+S174</f>
        <v>20</v>
      </c>
      <c r="R174" s="16">
        <v>5</v>
      </c>
      <c r="S174" s="16">
        <v>15</v>
      </c>
    </row>
    <row r="175" spans="1:19">
      <c r="A175" s="31">
        <v>15</v>
      </c>
      <c r="B175" s="32">
        <v>188</v>
      </c>
      <c r="C175" s="41"/>
      <c r="D175" s="33" t="s">
        <v>20</v>
      </c>
      <c r="E175" s="42">
        <f t="shared" ref="E175:E214" si="109">+F175+G175</f>
        <v>19583</v>
      </c>
      <c r="F175" s="42">
        <f t="shared" si="105"/>
        <v>5772</v>
      </c>
      <c r="G175" s="42">
        <f t="shared" si="105"/>
        <v>13811</v>
      </c>
      <c r="H175" s="42">
        <f t="shared" ref="H175:H234" si="110">+I175+J175</f>
        <v>982</v>
      </c>
      <c r="I175" s="42">
        <f>SUM(I176:I177)</f>
        <v>195</v>
      </c>
      <c r="J175" s="42">
        <f>SUM(J176:J177)</f>
        <v>787</v>
      </c>
      <c r="K175" s="42">
        <f t="shared" ref="K175:K235" si="111">+L175+M175</f>
        <v>8765</v>
      </c>
      <c r="L175" s="42">
        <f>SUM(L176:L177)</f>
        <v>2685</v>
      </c>
      <c r="M175" s="42">
        <f>SUM(M176:M177)</f>
        <v>6080</v>
      </c>
      <c r="N175" s="42">
        <f t="shared" ref="N175:N235" si="112">+O175+P175</f>
        <v>4918</v>
      </c>
      <c r="O175" s="42">
        <f>SUM(O176:O177)</f>
        <v>1446</v>
      </c>
      <c r="P175" s="42">
        <f>SUM(P176:P177)</f>
        <v>3472</v>
      </c>
      <c r="Q175" s="42">
        <f t="shared" ref="Q175:Q193" si="113">+R175+S175</f>
        <v>4918</v>
      </c>
      <c r="R175" s="42">
        <f>SUM(R176:R177)</f>
        <v>1446</v>
      </c>
      <c r="S175" s="42">
        <f>SUM(S176:S177)</f>
        <v>3472</v>
      </c>
    </row>
    <row r="176" spans="1:19" ht="37.5">
      <c r="A176" s="136"/>
      <c r="B176" s="144"/>
      <c r="C176" s="14"/>
      <c r="D176" s="9" t="s">
        <v>18</v>
      </c>
      <c r="E176" s="15">
        <f t="shared" si="109"/>
        <v>3743</v>
      </c>
      <c r="F176" s="15">
        <f t="shared" si="105"/>
        <v>1012</v>
      </c>
      <c r="G176" s="15">
        <f t="shared" si="105"/>
        <v>2731</v>
      </c>
      <c r="H176" s="15">
        <f t="shared" si="110"/>
        <v>54</v>
      </c>
      <c r="I176" s="116">
        <v>11</v>
      </c>
      <c r="J176" s="116">
        <v>43</v>
      </c>
      <c r="K176" s="15">
        <f t="shared" si="111"/>
        <v>1773</v>
      </c>
      <c r="L176" s="116">
        <v>489</v>
      </c>
      <c r="M176" s="116">
        <v>1284</v>
      </c>
      <c r="N176" s="15">
        <f t="shared" si="112"/>
        <v>958</v>
      </c>
      <c r="O176" s="15">
        <v>256</v>
      </c>
      <c r="P176" s="15">
        <v>702</v>
      </c>
      <c r="Q176" s="15">
        <f t="shared" si="113"/>
        <v>958</v>
      </c>
      <c r="R176" s="15">
        <v>256</v>
      </c>
      <c r="S176" s="15">
        <v>702</v>
      </c>
    </row>
    <row r="177" spans="1:19" ht="37.5">
      <c r="A177" s="136"/>
      <c r="B177" s="144"/>
      <c r="C177" s="12"/>
      <c r="D177" s="10" t="s">
        <v>13</v>
      </c>
      <c r="E177" s="17">
        <f t="shared" si="109"/>
        <v>15840</v>
      </c>
      <c r="F177" s="17">
        <f t="shared" si="105"/>
        <v>4760</v>
      </c>
      <c r="G177" s="17">
        <f t="shared" si="105"/>
        <v>11080</v>
      </c>
      <c r="H177" s="17">
        <f t="shared" si="110"/>
        <v>928</v>
      </c>
      <c r="I177" s="17">
        <f>SUM(I178:I193)</f>
        <v>184</v>
      </c>
      <c r="J177" s="17">
        <f>SUM(J178:J193)</f>
        <v>744</v>
      </c>
      <c r="K177" s="17">
        <f t="shared" si="111"/>
        <v>6992</v>
      </c>
      <c r="L177" s="17">
        <f>SUM(L178:L193)</f>
        <v>2196</v>
      </c>
      <c r="M177" s="17">
        <f>SUM(M178:M193)</f>
        <v>4796</v>
      </c>
      <c r="N177" s="17">
        <f t="shared" si="112"/>
        <v>3960</v>
      </c>
      <c r="O177" s="17">
        <f>SUM(O178:O193)</f>
        <v>1190</v>
      </c>
      <c r="P177" s="17">
        <f>SUM(P178:P193)</f>
        <v>2770</v>
      </c>
      <c r="Q177" s="17">
        <f t="shared" si="113"/>
        <v>3960</v>
      </c>
      <c r="R177" s="17">
        <f>SUM(R178:R193)</f>
        <v>1190</v>
      </c>
      <c r="S177" s="17">
        <f>SUM(S178:S193)</f>
        <v>2770</v>
      </c>
    </row>
    <row r="178" spans="1:19">
      <c r="A178" s="136"/>
      <c r="B178" s="144"/>
      <c r="C178" s="19" t="s">
        <v>62</v>
      </c>
      <c r="D178" s="20" t="s">
        <v>63</v>
      </c>
      <c r="E178" s="15">
        <f t="shared" si="109"/>
        <v>120</v>
      </c>
      <c r="F178" s="15">
        <f t="shared" si="105"/>
        <v>40</v>
      </c>
      <c r="G178" s="15">
        <f t="shared" si="105"/>
        <v>80</v>
      </c>
      <c r="H178" s="15">
        <f t="shared" si="110"/>
        <v>0</v>
      </c>
      <c r="I178" s="116">
        <v>0</v>
      </c>
      <c r="J178" s="116">
        <v>0</v>
      </c>
      <c r="K178" s="15">
        <f t="shared" si="111"/>
        <v>60</v>
      </c>
      <c r="L178" s="116">
        <v>20</v>
      </c>
      <c r="M178" s="116">
        <v>40</v>
      </c>
      <c r="N178" s="15">
        <f t="shared" si="112"/>
        <v>30</v>
      </c>
      <c r="O178" s="15">
        <v>10</v>
      </c>
      <c r="P178" s="15">
        <v>20</v>
      </c>
      <c r="Q178" s="15">
        <f t="shared" si="113"/>
        <v>30</v>
      </c>
      <c r="R178" s="15">
        <v>10</v>
      </c>
      <c r="S178" s="15">
        <v>20</v>
      </c>
    </row>
    <row r="179" spans="1:19">
      <c r="A179" s="136"/>
      <c r="B179" s="144"/>
      <c r="C179" s="19" t="s">
        <v>77</v>
      </c>
      <c r="D179" s="20" t="s">
        <v>78</v>
      </c>
      <c r="E179" s="15">
        <f t="shared" si="109"/>
        <v>120</v>
      </c>
      <c r="F179" s="15">
        <f t="shared" si="105"/>
        <v>40</v>
      </c>
      <c r="G179" s="15">
        <f t="shared" si="105"/>
        <v>80</v>
      </c>
      <c r="H179" s="15">
        <f t="shared" si="110"/>
        <v>0</v>
      </c>
      <c r="I179" s="116">
        <v>0</v>
      </c>
      <c r="J179" s="116">
        <v>0</v>
      </c>
      <c r="K179" s="15">
        <f t="shared" si="111"/>
        <v>60</v>
      </c>
      <c r="L179" s="116">
        <v>20</v>
      </c>
      <c r="M179" s="116">
        <v>40</v>
      </c>
      <c r="N179" s="15">
        <f t="shared" si="112"/>
        <v>30</v>
      </c>
      <c r="O179" s="15">
        <v>10</v>
      </c>
      <c r="P179" s="15">
        <v>20</v>
      </c>
      <c r="Q179" s="15">
        <f t="shared" si="113"/>
        <v>30</v>
      </c>
      <c r="R179" s="15">
        <v>10</v>
      </c>
      <c r="S179" s="15">
        <v>20</v>
      </c>
    </row>
    <row r="180" spans="1:19">
      <c r="A180" s="136"/>
      <c r="B180" s="144"/>
      <c r="C180" s="24" t="s">
        <v>43</v>
      </c>
      <c r="D180" s="20" t="s">
        <v>44</v>
      </c>
      <c r="E180" s="15">
        <f t="shared" si="109"/>
        <v>1120</v>
      </c>
      <c r="F180" s="15">
        <f t="shared" si="105"/>
        <v>320</v>
      </c>
      <c r="G180" s="15">
        <f t="shared" si="105"/>
        <v>800</v>
      </c>
      <c r="H180" s="15">
        <f t="shared" si="110"/>
        <v>15</v>
      </c>
      <c r="I180" s="116">
        <v>9</v>
      </c>
      <c r="J180" s="116">
        <v>6</v>
      </c>
      <c r="K180" s="15">
        <f t="shared" si="111"/>
        <v>545</v>
      </c>
      <c r="L180" s="116">
        <v>151</v>
      </c>
      <c r="M180" s="116">
        <v>394</v>
      </c>
      <c r="N180" s="15">
        <f t="shared" si="112"/>
        <v>280</v>
      </c>
      <c r="O180" s="15">
        <v>80</v>
      </c>
      <c r="P180" s="15">
        <v>200</v>
      </c>
      <c r="Q180" s="15">
        <f t="shared" si="113"/>
        <v>280</v>
      </c>
      <c r="R180" s="15">
        <v>80</v>
      </c>
      <c r="S180" s="15">
        <v>200</v>
      </c>
    </row>
    <row r="181" spans="1:19">
      <c r="A181" s="136"/>
      <c r="B181" s="144"/>
      <c r="C181" s="19" t="s">
        <v>45</v>
      </c>
      <c r="D181" s="23" t="s">
        <v>46</v>
      </c>
      <c r="E181" s="15">
        <f t="shared" si="109"/>
        <v>3088</v>
      </c>
      <c r="F181" s="15">
        <f t="shared" si="105"/>
        <v>866</v>
      </c>
      <c r="G181" s="15">
        <f t="shared" si="105"/>
        <v>2222</v>
      </c>
      <c r="H181" s="15">
        <f t="shared" si="110"/>
        <v>312</v>
      </c>
      <c r="I181" s="116">
        <v>56</v>
      </c>
      <c r="J181" s="116">
        <v>256</v>
      </c>
      <c r="K181" s="15">
        <f t="shared" si="111"/>
        <v>1176</v>
      </c>
      <c r="L181" s="116">
        <v>410</v>
      </c>
      <c r="M181" s="116">
        <v>766</v>
      </c>
      <c r="N181" s="15">
        <f t="shared" si="112"/>
        <v>800</v>
      </c>
      <c r="O181" s="15">
        <v>200</v>
      </c>
      <c r="P181" s="15">
        <v>600</v>
      </c>
      <c r="Q181" s="15">
        <f t="shared" si="113"/>
        <v>800</v>
      </c>
      <c r="R181" s="15">
        <v>200</v>
      </c>
      <c r="S181" s="15">
        <v>600</v>
      </c>
    </row>
    <row r="182" spans="1:19">
      <c r="A182" s="136"/>
      <c r="B182" s="144"/>
      <c r="C182" s="19" t="s">
        <v>47</v>
      </c>
      <c r="D182" s="23" t="s">
        <v>48</v>
      </c>
      <c r="E182" s="15">
        <f t="shared" si="109"/>
        <v>1600</v>
      </c>
      <c r="F182" s="15">
        <f t="shared" si="105"/>
        <v>400</v>
      </c>
      <c r="G182" s="15">
        <f t="shared" si="105"/>
        <v>1200</v>
      </c>
      <c r="H182" s="15">
        <f t="shared" si="110"/>
        <v>25</v>
      </c>
      <c r="I182" s="116">
        <v>6</v>
      </c>
      <c r="J182" s="116">
        <v>19</v>
      </c>
      <c r="K182" s="15">
        <f t="shared" si="111"/>
        <v>775</v>
      </c>
      <c r="L182" s="116">
        <v>194</v>
      </c>
      <c r="M182" s="116">
        <v>581</v>
      </c>
      <c r="N182" s="15">
        <f t="shared" si="112"/>
        <v>400</v>
      </c>
      <c r="O182" s="15">
        <v>100</v>
      </c>
      <c r="P182" s="15">
        <v>300</v>
      </c>
      <c r="Q182" s="15">
        <f t="shared" si="113"/>
        <v>400</v>
      </c>
      <c r="R182" s="15">
        <v>100</v>
      </c>
      <c r="S182" s="15">
        <v>300</v>
      </c>
    </row>
    <row r="183" spans="1:19" ht="37.5">
      <c r="A183" s="136"/>
      <c r="B183" s="144"/>
      <c r="C183" s="19" t="s">
        <v>49</v>
      </c>
      <c r="D183" s="25" t="s">
        <v>50</v>
      </c>
      <c r="E183" s="15">
        <f t="shared" si="109"/>
        <v>1200</v>
      </c>
      <c r="F183" s="15">
        <f t="shared" si="105"/>
        <v>400</v>
      </c>
      <c r="G183" s="15">
        <f t="shared" si="105"/>
        <v>800</v>
      </c>
      <c r="H183" s="15">
        <f t="shared" si="110"/>
        <v>47</v>
      </c>
      <c r="I183" s="116">
        <v>7</v>
      </c>
      <c r="J183" s="116">
        <v>40</v>
      </c>
      <c r="K183" s="15">
        <f t="shared" si="111"/>
        <v>553</v>
      </c>
      <c r="L183" s="116">
        <v>193</v>
      </c>
      <c r="M183" s="116">
        <v>360</v>
      </c>
      <c r="N183" s="15">
        <f t="shared" si="112"/>
        <v>300</v>
      </c>
      <c r="O183" s="15">
        <v>100</v>
      </c>
      <c r="P183" s="15">
        <v>200</v>
      </c>
      <c r="Q183" s="15">
        <f t="shared" si="113"/>
        <v>300</v>
      </c>
      <c r="R183" s="15">
        <v>100</v>
      </c>
      <c r="S183" s="15">
        <v>200</v>
      </c>
    </row>
    <row r="184" spans="1:19">
      <c r="A184" s="136"/>
      <c r="B184" s="144"/>
      <c r="C184" s="19" t="s">
        <v>79</v>
      </c>
      <c r="D184" s="23" t="s">
        <v>80</v>
      </c>
      <c r="E184" s="15">
        <f t="shared" si="109"/>
        <v>1200</v>
      </c>
      <c r="F184" s="15">
        <f t="shared" si="105"/>
        <v>400</v>
      </c>
      <c r="G184" s="15">
        <f t="shared" si="105"/>
        <v>800</v>
      </c>
      <c r="H184" s="15">
        <f t="shared" si="110"/>
        <v>105</v>
      </c>
      <c r="I184" s="116">
        <v>36</v>
      </c>
      <c r="J184" s="116">
        <v>69</v>
      </c>
      <c r="K184" s="15">
        <f t="shared" si="111"/>
        <v>495</v>
      </c>
      <c r="L184" s="116">
        <v>164</v>
      </c>
      <c r="M184" s="116">
        <v>331</v>
      </c>
      <c r="N184" s="15">
        <f t="shared" si="112"/>
        <v>300</v>
      </c>
      <c r="O184" s="15">
        <v>100</v>
      </c>
      <c r="P184" s="15">
        <v>200</v>
      </c>
      <c r="Q184" s="15">
        <f t="shared" si="113"/>
        <v>300</v>
      </c>
      <c r="R184" s="15">
        <v>100</v>
      </c>
      <c r="S184" s="15">
        <v>200</v>
      </c>
    </row>
    <row r="185" spans="1:19">
      <c r="A185" s="136"/>
      <c r="B185" s="144"/>
      <c r="C185" s="19" t="s">
        <v>51</v>
      </c>
      <c r="D185" s="20" t="s">
        <v>52</v>
      </c>
      <c r="E185" s="15">
        <f t="shared" si="109"/>
        <v>1200</v>
      </c>
      <c r="F185" s="15">
        <f t="shared" si="105"/>
        <v>400</v>
      </c>
      <c r="G185" s="15">
        <f t="shared" si="105"/>
        <v>800</v>
      </c>
      <c r="H185" s="15">
        <f t="shared" si="110"/>
        <v>0</v>
      </c>
      <c r="I185" s="116">
        <v>0</v>
      </c>
      <c r="J185" s="116">
        <v>0</v>
      </c>
      <c r="K185" s="15">
        <f t="shared" si="111"/>
        <v>600</v>
      </c>
      <c r="L185" s="116">
        <v>200</v>
      </c>
      <c r="M185" s="116">
        <v>400</v>
      </c>
      <c r="N185" s="15">
        <f t="shared" si="112"/>
        <v>300</v>
      </c>
      <c r="O185" s="15">
        <v>100</v>
      </c>
      <c r="P185" s="15">
        <v>200</v>
      </c>
      <c r="Q185" s="15">
        <f t="shared" si="113"/>
        <v>300</v>
      </c>
      <c r="R185" s="15">
        <v>100</v>
      </c>
      <c r="S185" s="15">
        <v>200</v>
      </c>
    </row>
    <row r="186" spans="1:19">
      <c r="A186" s="136"/>
      <c r="B186" s="144"/>
      <c r="C186" s="19" t="s">
        <v>53</v>
      </c>
      <c r="D186" s="20" t="s">
        <v>54</v>
      </c>
      <c r="E186" s="15">
        <f t="shared" si="109"/>
        <v>1200</v>
      </c>
      <c r="F186" s="15">
        <f t="shared" si="105"/>
        <v>400</v>
      </c>
      <c r="G186" s="15">
        <f t="shared" si="105"/>
        <v>800</v>
      </c>
      <c r="H186" s="15">
        <f t="shared" si="110"/>
        <v>0</v>
      </c>
      <c r="I186" s="116">
        <v>0</v>
      </c>
      <c r="J186" s="116">
        <v>0</v>
      </c>
      <c r="K186" s="15">
        <f t="shared" si="111"/>
        <v>600</v>
      </c>
      <c r="L186" s="116">
        <v>200</v>
      </c>
      <c r="M186" s="116">
        <v>400</v>
      </c>
      <c r="N186" s="15">
        <f t="shared" si="112"/>
        <v>300</v>
      </c>
      <c r="O186" s="15">
        <v>100</v>
      </c>
      <c r="P186" s="15">
        <v>200</v>
      </c>
      <c r="Q186" s="15">
        <f t="shared" si="113"/>
        <v>300</v>
      </c>
      <c r="R186" s="15">
        <v>100</v>
      </c>
      <c r="S186" s="15">
        <v>200</v>
      </c>
    </row>
    <row r="187" spans="1:19">
      <c r="A187" s="136"/>
      <c r="B187" s="144"/>
      <c r="C187" s="19" t="s">
        <v>58</v>
      </c>
      <c r="D187" s="28" t="s">
        <v>59</v>
      </c>
      <c r="E187" s="15">
        <f t="shared" si="109"/>
        <v>1312</v>
      </c>
      <c r="F187" s="15">
        <f t="shared" si="105"/>
        <v>334</v>
      </c>
      <c r="G187" s="15">
        <f t="shared" ref="F187:G204" si="114">+J187+M187+P187+S187</f>
        <v>978</v>
      </c>
      <c r="H187" s="15">
        <f t="shared" si="110"/>
        <v>342</v>
      </c>
      <c r="I187" s="116">
        <v>64</v>
      </c>
      <c r="J187" s="116">
        <v>278</v>
      </c>
      <c r="K187" s="15">
        <f t="shared" si="111"/>
        <v>370</v>
      </c>
      <c r="L187" s="116">
        <v>70</v>
      </c>
      <c r="M187" s="116">
        <v>300</v>
      </c>
      <c r="N187" s="15">
        <f t="shared" si="112"/>
        <v>300</v>
      </c>
      <c r="O187" s="15">
        <v>100</v>
      </c>
      <c r="P187" s="15">
        <v>200</v>
      </c>
      <c r="Q187" s="15">
        <f t="shared" si="113"/>
        <v>300</v>
      </c>
      <c r="R187" s="15">
        <v>100</v>
      </c>
      <c r="S187" s="15">
        <v>200</v>
      </c>
    </row>
    <row r="188" spans="1:19">
      <c r="A188" s="136"/>
      <c r="B188" s="144"/>
      <c r="C188" s="19" t="s">
        <v>64</v>
      </c>
      <c r="D188" s="28" t="s">
        <v>65</v>
      </c>
      <c r="E188" s="15">
        <f t="shared" si="109"/>
        <v>480</v>
      </c>
      <c r="F188" s="15">
        <f t="shared" si="114"/>
        <v>120</v>
      </c>
      <c r="G188" s="15">
        <f t="shared" si="114"/>
        <v>360</v>
      </c>
      <c r="H188" s="15">
        <f t="shared" si="110"/>
        <v>0</v>
      </c>
      <c r="I188" s="116">
        <v>0</v>
      </c>
      <c r="J188" s="116">
        <v>0</v>
      </c>
      <c r="K188" s="15">
        <f t="shared" si="111"/>
        <v>240</v>
      </c>
      <c r="L188" s="116">
        <v>60</v>
      </c>
      <c r="M188" s="116">
        <v>180</v>
      </c>
      <c r="N188" s="15">
        <f t="shared" si="112"/>
        <v>120</v>
      </c>
      <c r="O188" s="15">
        <v>30</v>
      </c>
      <c r="P188" s="15">
        <v>90</v>
      </c>
      <c r="Q188" s="15">
        <f t="shared" si="113"/>
        <v>120</v>
      </c>
      <c r="R188" s="15">
        <v>30</v>
      </c>
      <c r="S188" s="15">
        <v>90</v>
      </c>
    </row>
    <row r="189" spans="1:19">
      <c r="A189" s="136"/>
      <c r="B189" s="144"/>
      <c r="C189" s="19" t="s">
        <v>66</v>
      </c>
      <c r="D189" s="28" t="s">
        <v>67</v>
      </c>
      <c r="E189" s="15">
        <f t="shared" si="109"/>
        <v>480</v>
      </c>
      <c r="F189" s="15">
        <f t="shared" si="114"/>
        <v>120</v>
      </c>
      <c r="G189" s="15">
        <f t="shared" si="114"/>
        <v>360</v>
      </c>
      <c r="H189" s="15">
        <f t="shared" si="110"/>
        <v>0</v>
      </c>
      <c r="I189" s="116">
        <v>0</v>
      </c>
      <c r="J189" s="116">
        <v>0</v>
      </c>
      <c r="K189" s="15">
        <f t="shared" si="111"/>
        <v>240</v>
      </c>
      <c r="L189" s="116">
        <v>60</v>
      </c>
      <c r="M189" s="116">
        <v>180</v>
      </c>
      <c r="N189" s="15">
        <f t="shared" si="112"/>
        <v>120</v>
      </c>
      <c r="O189" s="15">
        <v>30</v>
      </c>
      <c r="P189" s="15">
        <v>90</v>
      </c>
      <c r="Q189" s="15">
        <f t="shared" si="113"/>
        <v>120</v>
      </c>
      <c r="R189" s="15">
        <v>30</v>
      </c>
      <c r="S189" s="15">
        <v>90</v>
      </c>
    </row>
    <row r="190" spans="1:19">
      <c r="A190" s="136"/>
      <c r="B190" s="144"/>
      <c r="C190" s="19" t="s">
        <v>68</v>
      </c>
      <c r="D190" s="38" t="s">
        <v>69</v>
      </c>
      <c r="E190" s="15">
        <f t="shared" si="109"/>
        <v>760</v>
      </c>
      <c r="F190" s="15">
        <f t="shared" si="114"/>
        <v>280</v>
      </c>
      <c r="G190" s="15">
        <f t="shared" si="114"/>
        <v>480</v>
      </c>
      <c r="H190" s="15">
        <f t="shared" si="110"/>
        <v>2</v>
      </c>
      <c r="I190" s="116">
        <v>0</v>
      </c>
      <c r="J190" s="116">
        <v>2</v>
      </c>
      <c r="K190" s="15">
        <f t="shared" si="111"/>
        <v>378</v>
      </c>
      <c r="L190" s="116">
        <v>140</v>
      </c>
      <c r="M190" s="116">
        <v>238</v>
      </c>
      <c r="N190" s="15">
        <f t="shared" si="112"/>
        <v>190</v>
      </c>
      <c r="O190" s="15">
        <v>70</v>
      </c>
      <c r="P190" s="15">
        <v>120</v>
      </c>
      <c r="Q190" s="15">
        <f t="shared" si="113"/>
        <v>190</v>
      </c>
      <c r="R190" s="15">
        <v>70</v>
      </c>
      <c r="S190" s="15">
        <v>120</v>
      </c>
    </row>
    <row r="191" spans="1:19">
      <c r="A191" s="136"/>
      <c r="B191" s="144"/>
      <c r="C191" s="19" t="s">
        <v>70</v>
      </c>
      <c r="D191" s="28" t="s">
        <v>71</v>
      </c>
      <c r="E191" s="15">
        <f t="shared" si="109"/>
        <v>160</v>
      </c>
      <c r="F191" s="15">
        <f t="shared" si="114"/>
        <v>40</v>
      </c>
      <c r="G191" s="15">
        <f t="shared" si="114"/>
        <v>120</v>
      </c>
      <c r="H191" s="15">
        <f t="shared" si="110"/>
        <v>0</v>
      </c>
      <c r="I191" s="116">
        <v>0</v>
      </c>
      <c r="J191" s="116">
        <v>0</v>
      </c>
      <c r="K191" s="15">
        <f t="shared" si="111"/>
        <v>80</v>
      </c>
      <c r="L191" s="116">
        <v>20</v>
      </c>
      <c r="M191" s="116">
        <v>60</v>
      </c>
      <c r="N191" s="15">
        <f t="shared" si="112"/>
        <v>40</v>
      </c>
      <c r="O191" s="15">
        <v>10</v>
      </c>
      <c r="P191" s="15">
        <v>30</v>
      </c>
      <c r="Q191" s="15">
        <f t="shared" si="113"/>
        <v>40</v>
      </c>
      <c r="R191" s="15">
        <v>10</v>
      </c>
      <c r="S191" s="15">
        <v>30</v>
      </c>
    </row>
    <row r="192" spans="1:19" ht="75">
      <c r="A192" s="136"/>
      <c r="B192" s="144"/>
      <c r="C192" s="19" t="s">
        <v>72</v>
      </c>
      <c r="D192" s="39" t="s">
        <v>73</v>
      </c>
      <c r="E192" s="15">
        <f t="shared" si="109"/>
        <v>1200</v>
      </c>
      <c r="F192" s="15">
        <f t="shared" si="114"/>
        <v>400</v>
      </c>
      <c r="G192" s="15">
        <f t="shared" si="114"/>
        <v>800</v>
      </c>
      <c r="H192" s="15">
        <f t="shared" si="110"/>
        <v>80</v>
      </c>
      <c r="I192" s="116">
        <v>6</v>
      </c>
      <c r="J192" s="116">
        <v>74</v>
      </c>
      <c r="K192" s="15">
        <f t="shared" si="111"/>
        <v>520</v>
      </c>
      <c r="L192" s="116">
        <v>194</v>
      </c>
      <c r="M192" s="116">
        <v>326</v>
      </c>
      <c r="N192" s="15">
        <f t="shared" si="112"/>
        <v>300</v>
      </c>
      <c r="O192" s="15">
        <v>100</v>
      </c>
      <c r="P192" s="15">
        <v>200</v>
      </c>
      <c r="Q192" s="15">
        <f t="shared" si="113"/>
        <v>300</v>
      </c>
      <c r="R192" s="15">
        <v>100</v>
      </c>
      <c r="S192" s="15">
        <v>200</v>
      </c>
    </row>
    <row r="193" spans="1:19" ht="56.25">
      <c r="A193" s="136"/>
      <c r="B193" s="144"/>
      <c r="C193" s="19" t="s">
        <v>74</v>
      </c>
      <c r="D193" s="39" t="s">
        <v>75</v>
      </c>
      <c r="E193" s="15">
        <f t="shared" si="109"/>
        <v>600</v>
      </c>
      <c r="F193" s="15">
        <f t="shared" si="114"/>
        <v>200</v>
      </c>
      <c r="G193" s="15">
        <f t="shared" si="114"/>
        <v>400</v>
      </c>
      <c r="H193" s="15">
        <f t="shared" si="110"/>
        <v>0</v>
      </c>
      <c r="I193" s="116">
        <v>0</v>
      </c>
      <c r="J193" s="15">
        <v>0</v>
      </c>
      <c r="K193" s="15">
        <f t="shared" si="111"/>
        <v>300</v>
      </c>
      <c r="L193" s="116">
        <v>100</v>
      </c>
      <c r="M193" s="116">
        <v>200</v>
      </c>
      <c r="N193" s="15">
        <f t="shared" si="112"/>
        <v>150</v>
      </c>
      <c r="O193" s="15">
        <v>50</v>
      </c>
      <c r="P193" s="15">
        <v>100</v>
      </c>
      <c r="Q193" s="15">
        <f t="shared" si="113"/>
        <v>150</v>
      </c>
      <c r="R193" s="15">
        <v>50</v>
      </c>
      <c r="S193" s="15">
        <v>100</v>
      </c>
    </row>
    <row r="194" spans="1:19">
      <c r="A194" s="31">
        <v>16</v>
      </c>
      <c r="B194" s="32">
        <v>225</v>
      </c>
      <c r="C194" s="41"/>
      <c r="D194" s="33" t="s">
        <v>85</v>
      </c>
      <c r="E194" s="42">
        <f t="shared" si="109"/>
        <v>2876</v>
      </c>
      <c r="F194" s="42">
        <f t="shared" si="114"/>
        <v>1116</v>
      </c>
      <c r="G194" s="42">
        <f t="shared" si="114"/>
        <v>1760</v>
      </c>
      <c r="H194" s="42">
        <f t="shared" si="110"/>
        <v>1393</v>
      </c>
      <c r="I194" s="42">
        <f>SUM(I195:I196)</f>
        <v>492</v>
      </c>
      <c r="J194" s="42">
        <f>SUM(J195:J196)</f>
        <v>901</v>
      </c>
      <c r="K194" s="42">
        <f t="shared" si="111"/>
        <v>613</v>
      </c>
      <c r="L194" s="42">
        <f>SUM(L195:L196)</f>
        <v>258</v>
      </c>
      <c r="M194" s="42">
        <f>SUM(M195:M196)</f>
        <v>355</v>
      </c>
      <c r="N194" s="42">
        <f t="shared" si="112"/>
        <v>435</v>
      </c>
      <c r="O194" s="42">
        <f>SUM(O195:O196)</f>
        <v>183</v>
      </c>
      <c r="P194" s="42">
        <f>SUM(P195:P196)</f>
        <v>252</v>
      </c>
      <c r="Q194" s="42">
        <f t="shared" ref="Q194:Q214" si="115">+R194+S194</f>
        <v>435</v>
      </c>
      <c r="R194" s="42">
        <f>SUM(R195:R196)</f>
        <v>183</v>
      </c>
      <c r="S194" s="42">
        <f>SUM(S195:S196)</f>
        <v>252</v>
      </c>
    </row>
    <row r="195" spans="1:19" ht="37.5">
      <c r="A195" s="136"/>
      <c r="B195" s="144"/>
      <c r="C195" s="14"/>
      <c r="D195" s="9" t="s">
        <v>18</v>
      </c>
      <c r="E195" s="15">
        <f t="shared" si="109"/>
        <v>600</v>
      </c>
      <c r="F195" s="15">
        <f t="shared" si="114"/>
        <v>200</v>
      </c>
      <c r="G195" s="15">
        <f t="shared" si="114"/>
        <v>400</v>
      </c>
      <c r="H195" s="15">
        <f t="shared" si="110"/>
        <v>0</v>
      </c>
      <c r="I195" s="116">
        <v>0</v>
      </c>
      <c r="J195" s="116">
        <v>0</v>
      </c>
      <c r="K195" s="15">
        <f t="shared" si="111"/>
        <v>300</v>
      </c>
      <c r="L195" s="116">
        <v>100</v>
      </c>
      <c r="M195" s="116">
        <v>200</v>
      </c>
      <c r="N195" s="15">
        <f t="shared" si="112"/>
        <v>150</v>
      </c>
      <c r="O195" s="15">
        <v>50</v>
      </c>
      <c r="P195" s="15">
        <v>100</v>
      </c>
      <c r="Q195" s="15">
        <f t="shared" si="115"/>
        <v>150</v>
      </c>
      <c r="R195" s="15">
        <v>50</v>
      </c>
      <c r="S195" s="15">
        <v>100</v>
      </c>
    </row>
    <row r="196" spans="1:19" ht="37.5">
      <c r="A196" s="136"/>
      <c r="B196" s="144"/>
      <c r="C196" s="12"/>
      <c r="D196" s="10" t="s">
        <v>13</v>
      </c>
      <c r="E196" s="17">
        <f t="shared" si="109"/>
        <v>2276</v>
      </c>
      <c r="F196" s="17">
        <f t="shared" si="114"/>
        <v>916</v>
      </c>
      <c r="G196" s="17">
        <f t="shared" si="114"/>
        <v>1360</v>
      </c>
      <c r="H196" s="17">
        <f t="shared" si="110"/>
        <v>1393</v>
      </c>
      <c r="I196" s="17">
        <f>SUM(I197:I203)</f>
        <v>492</v>
      </c>
      <c r="J196" s="17">
        <f>SUM(J197:J203)</f>
        <v>901</v>
      </c>
      <c r="K196" s="17">
        <f t="shared" si="111"/>
        <v>313</v>
      </c>
      <c r="L196" s="17">
        <f>SUM(L197:L203)</f>
        <v>158</v>
      </c>
      <c r="M196" s="17">
        <f>SUM(M197:M203)</f>
        <v>155</v>
      </c>
      <c r="N196" s="17">
        <f t="shared" si="112"/>
        <v>285</v>
      </c>
      <c r="O196" s="17">
        <f>SUM(O197:O203)</f>
        <v>133</v>
      </c>
      <c r="P196" s="17">
        <f>SUM(P197:P203)</f>
        <v>152</v>
      </c>
      <c r="Q196" s="17">
        <f t="shared" si="115"/>
        <v>285</v>
      </c>
      <c r="R196" s="17">
        <f>SUM(R197:R203)</f>
        <v>133</v>
      </c>
      <c r="S196" s="17">
        <f>SUM(S197:S203)</f>
        <v>152</v>
      </c>
    </row>
    <row r="197" spans="1:19">
      <c r="A197" s="136"/>
      <c r="B197" s="144"/>
      <c r="C197" s="24" t="s">
        <v>43</v>
      </c>
      <c r="D197" s="20" t="s">
        <v>44</v>
      </c>
      <c r="E197" s="15">
        <f t="shared" si="109"/>
        <v>316</v>
      </c>
      <c r="F197" s="15">
        <f t="shared" si="114"/>
        <v>116</v>
      </c>
      <c r="G197" s="15">
        <f t="shared" si="114"/>
        <v>200</v>
      </c>
      <c r="H197" s="15">
        <f t="shared" si="110"/>
        <v>144</v>
      </c>
      <c r="I197" s="116">
        <v>62</v>
      </c>
      <c r="J197" s="116">
        <v>82</v>
      </c>
      <c r="K197" s="15">
        <f t="shared" si="111"/>
        <v>68</v>
      </c>
      <c r="L197" s="15">
        <v>30</v>
      </c>
      <c r="M197" s="116">
        <v>38</v>
      </c>
      <c r="N197" s="15">
        <f t="shared" si="112"/>
        <v>52</v>
      </c>
      <c r="O197" s="116">
        <v>12</v>
      </c>
      <c r="P197" s="116">
        <v>40</v>
      </c>
      <c r="Q197" s="15">
        <f t="shared" si="115"/>
        <v>52</v>
      </c>
      <c r="R197" s="116">
        <v>12</v>
      </c>
      <c r="S197" s="116">
        <v>40</v>
      </c>
    </row>
    <row r="198" spans="1:19">
      <c r="A198" s="136"/>
      <c r="B198" s="144"/>
      <c r="C198" s="126" t="s">
        <v>45</v>
      </c>
      <c r="D198" s="120" t="s">
        <v>46</v>
      </c>
      <c r="E198" s="15">
        <f t="shared" ref="E198" si="116">+F198+G198</f>
        <v>423</v>
      </c>
      <c r="F198" s="15">
        <f t="shared" ref="F198" si="117">+I198+L198+O198+R198</f>
        <v>134</v>
      </c>
      <c r="G198" s="15">
        <f t="shared" ref="G198" si="118">+J198+M198+P198+S198</f>
        <v>289</v>
      </c>
      <c r="H198" s="15">
        <f t="shared" ref="H198" si="119">+I198+J198</f>
        <v>423</v>
      </c>
      <c r="I198" s="116">
        <v>134</v>
      </c>
      <c r="J198" s="116">
        <v>289</v>
      </c>
      <c r="K198" s="15">
        <f t="shared" si="111"/>
        <v>0</v>
      </c>
      <c r="L198" s="15">
        <v>0</v>
      </c>
      <c r="M198" s="15">
        <v>0</v>
      </c>
      <c r="N198" s="15">
        <f t="shared" si="112"/>
        <v>0</v>
      </c>
      <c r="O198" s="15">
        <v>0</v>
      </c>
      <c r="P198" s="15">
        <v>0</v>
      </c>
      <c r="Q198" s="15">
        <f t="shared" si="115"/>
        <v>0</v>
      </c>
      <c r="R198" s="15">
        <v>0</v>
      </c>
      <c r="S198" s="15">
        <v>0</v>
      </c>
    </row>
    <row r="199" spans="1:19">
      <c r="A199" s="136"/>
      <c r="B199" s="144"/>
      <c r="C199" s="19" t="s">
        <v>47</v>
      </c>
      <c r="D199" s="23" t="s">
        <v>48</v>
      </c>
      <c r="E199" s="15">
        <f t="shared" si="109"/>
        <v>218</v>
      </c>
      <c r="F199" s="15">
        <f t="shared" si="114"/>
        <v>91</v>
      </c>
      <c r="G199" s="15">
        <f t="shared" si="114"/>
        <v>127</v>
      </c>
      <c r="H199" s="15">
        <f t="shared" si="110"/>
        <v>46</v>
      </c>
      <c r="I199" s="116">
        <v>13</v>
      </c>
      <c r="J199" s="116">
        <v>33</v>
      </c>
      <c r="K199" s="15">
        <f t="shared" si="111"/>
        <v>64</v>
      </c>
      <c r="L199" s="15">
        <v>30</v>
      </c>
      <c r="M199" s="116">
        <v>34</v>
      </c>
      <c r="N199" s="15">
        <f t="shared" si="112"/>
        <v>54</v>
      </c>
      <c r="O199" s="116">
        <v>24</v>
      </c>
      <c r="P199" s="116">
        <v>30</v>
      </c>
      <c r="Q199" s="15">
        <f t="shared" si="115"/>
        <v>54</v>
      </c>
      <c r="R199" s="116">
        <v>24</v>
      </c>
      <c r="S199" s="116">
        <v>30</v>
      </c>
    </row>
    <row r="200" spans="1:19" ht="37.5">
      <c r="A200" s="136"/>
      <c r="B200" s="144"/>
      <c r="C200" s="119" t="s">
        <v>49</v>
      </c>
      <c r="D200" s="127" t="s">
        <v>50</v>
      </c>
      <c r="E200" s="15">
        <f t="shared" ref="E200" si="120">+F200+G200</f>
        <v>101</v>
      </c>
      <c r="F200" s="15">
        <f t="shared" ref="F200" si="121">+I200+L200+O200+R200</f>
        <v>28</v>
      </c>
      <c r="G200" s="15">
        <f t="shared" ref="G200" si="122">+J200+M200+P200+S200</f>
        <v>73</v>
      </c>
      <c r="H200" s="15">
        <f t="shared" ref="H200" si="123">+I200+J200</f>
        <v>101</v>
      </c>
      <c r="I200" s="116">
        <v>28</v>
      </c>
      <c r="J200" s="116">
        <v>73</v>
      </c>
      <c r="K200" s="15">
        <f t="shared" si="111"/>
        <v>0</v>
      </c>
      <c r="L200" s="15">
        <v>0</v>
      </c>
      <c r="M200" s="15">
        <v>0</v>
      </c>
      <c r="N200" s="15">
        <f t="shared" si="112"/>
        <v>0</v>
      </c>
      <c r="O200" s="15">
        <v>0</v>
      </c>
      <c r="P200" s="15">
        <v>0</v>
      </c>
      <c r="Q200" s="15">
        <f t="shared" si="115"/>
        <v>0</v>
      </c>
      <c r="R200" s="15">
        <v>0</v>
      </c>
      <c r="S200" s="15">
        <v>0</v>
      </c>
    </row>
    <row r="201" spans="1:19">
      <c r="A201" s="136"/>
      <c r="B201" s="144"/>
      <c r="C201" s="19" t="s">
        <v>53</v>
      </c>
      <c r="D201" s="20" t="s">
        <v>54</v>
      </c>
      <c r="E201" s="15">
        <f t="shared" si="109"/>
        <v>288</v>
      </c>
      <c r="F201" s="15">
        <f t="shared" si="114"/>
        <v>167</v>
      </c>
      <c r="G201" s="15">
        <f t="shared" si="114"/>
        <v>121</v>
      </c>
      <c r="H201" s="15">
        <f t="shared" si="110"/>
        <v>23</v>
      </c>
      <c r="I201" s="116">
        <v>8</v>
      </c>
      <c r="J201" s="116">
        <v>15</v>
      </c>
      <c r="K201" s="15">
        <f t="shared" si="111"/>
        <v>89</v>
      </c>
      <c r="L201" s="116">
        <v>53</v>
      </c>
      <c r="M201" s="116">
        <v>36</v>
      </c>
      <c r="N201" s="15">
        <f t="shared" si="112"/>
        <v>88</v>
      </c>
      <c r="O201" s="116">
        <v>53</v>
      </c>
      <c r="P201" s="116">
        <v>35</v>
      </c>
      <c r="Q201" s="15">
        <f t="shared" si="115"/>
        <v>88</v>
      </c>
      <c r="R201" s="116">
        <v>53</v>
      </c>
      <c r="S201" s="116">
        <v>35</v>
      </c>
    </row>
    <row r="202" spans="1:19">
      <c r="A202" s="136"/>
      <c r="B202" s="144"/>
      <c r="C202" s="19" t="s">
        <v>58</v>
      </c>
      <c r="D202" s="28" t="s">
        <v>59</v>
      </c>
      <c r="E202" s="15">
        <f t="shared" si="109"/>
        <v>700</v>
      </c>
      <c r="F202" s="15">
        <f t="shared" si="114"/>
        <v>300</v>
      </c>
      <c r="G202" s="15">
        <f t="shared" si="114"/>
        <v>400</v>
      </c>
      <c r="H202" s="15">
        <f t="shared" si="110"/>
        <v>555</v>
      </c>
      <c r="I202" s="116">
        <v>206</v>
      </c>
      <c r="J202" s="116">
        <v>349</v>
      </c>
      <c r="K202" s="15">
        <f t="shared" si="111"/>
        <v>49</v>
      </c>
      <c r="L202" s="116">
        <v>32</v>
      </c>
      <c r="M202" s="116">
        <v>17</v>
      </c>
      <c r="N202" s="15">
        <f t="shared" si="112"/>
        <v>48</v>
      </c>
      <c r="O202" s="116">
        <v>31</v>
      </c>
      <c r="P202" s="116">
        <v>17</v>
      </c>
      <c r="Q202" s="15">
        <f t="shared" si="115"/>
        <v>48</v>
      </c>
      <c r="R202" s="116">
        <v>31</v>
      </c>
      <c r="S202" s="116">
        <v>17</v>
      </c>
    </row>
    <row r="203" spans="1:19">
      <c r="A203" s="136"/>
      <c r="B203" s="144"/>
      <c r="C203" s="19" t="s">
        <v>70</v>
      </c>
      <c r="D203" s="28" t="s">
        <v>71</v>
      </c>
      <c r="E203" s="15">
        <f t="shared" si="109"/>
        <v>230</v>
      </c>
      <c r="F203" s="15">
        <f t="shared" si="114"/>
        <v>80</v>
      </c>
      <c r="G203" s="15">
        <f t="shared" si="114"/>
        <v>150</v>
      </c>
      <c r="H203" s="15">
        <f t="shared" si="110"/>
        <v>101</v>
      </c>
      <c r="I203" s="116">
        <v>41</v>
      </c>
      <c r="J203" s="116">
        <v>60</v>
      </c>
      <c r="K203" s="15">
        <f t="shared" si="111"/>
        <v>43</v>
      </c>
      <c r="L203" s="116">
        <v>13</v>
      </c>
      <c r="M203" s="116">
        <v>30</v>
      </c>
      <c r="N203" s="15">
        <f t="shared" si="112"/>
        <v>43</v>
      </c>
      <c r="O203" s="116">
        <v>13</v>
      </c>
      <c r="P203" s="116">
        <v>30</v>
      </c>
      <c r="Q203" s="15">
        <f t="shared" si="115"/>
        <v>43</v>
      </c>
      <c r="R203" s="116">
        <v>13</v>
      </c>
      <c r="S203" s="116">
        <v>30</v>
      </c>
    </row>
    <row r="204" spans="1:19" ht="37.5">
      <c r="A204" s="31">
        <v>17</v>
      </c>
      <c r="B204" s="32">
        <v>226</v>
      </c>
      <c r="C204" s="41"/>
      <c r="D204" s="33" t="s">
        <v>14</v>
      </c>
      <c r="E204" s="42">
        <f t="shared" si="109"/>
        <v>11889</v>
      </c>
      <c r="F204" s="42">
        <f t="shared" si="114"/>
        <v>5136</v>
      </c>
      <c r="G204" s="42">
        <f>+J204+M204+P204+S204</f>
        <v>6753</v>
      </c>
      <c r="H204" s="42">
        <f>+I204+J204</f>
        <v>2</v>
      </c>
      <c r="I204" s="42">
        <f>SUM(I205:I206)</f>
        <v>1</v>
      </c>
      <c r="J204" s="42">
        <f>SUM(J205:J206)</f>
        <v>1</v>
      </c>
      <c r="K204" s="42">
        <f>+L204+M204</f>
        <v>6759</v>
      </c>
      <c r="L204" s="42">
        <f>SUM(L205:L206)</f>
        <v>2919</v>
      </c>
      <c r="M204" s="42">
        <f>SUM(M205:M206)</f>
        <v>3840</v>
      </c>
      <c r="N204" s="42">
        <f>+O204+P204</f>
        <v>2811</v>
      </c>
      <c r="O204" s="42">
        <f>SUM(O205:O206)</f>
        <v>1225</v>
      </c>
      <c r="P204" s="42">
        <f>SUM(P205:P206)</f>
        <v>1586</v>
      </c>
      <c r="Q204" s="42">
        <f t="shared" si="115"/>
        <v>2317</v>
      </c>
      <c r="R204" s="42">
        <f>SUM(R205:R206)</f>
        <v>991</v>
      </c>
      <c r="S204" s="42">
        <f>SUM(S205:S206)</f>
        <v>1326</v>
      </c>
    </row>
    <row r="205" spans="1:19" ht="37.5">
      <c r="A205" s="136"/>
      <c r="B205" s="144"/>
      <c r="C205" s="14"/>
      <c r="D205" s="9" t="s">
        <v>18</v>
      </c>
      <c r="E205" s="15">
        <f t="shared" si="109"/>
        <v>2000</v>
      </c>
      <c r="F205" s="69">
        <f t="shared" ref="F205:G205" si="124">+I205+L205+O205+R205</f>
        <v>900</v>
      </c>
      <c r="G205" s="69">
        <f t="shared" si="124"/>
        <v>1100</v>
      </c>
      <c r="H205" s="69">
        <f t="shared" ref="H205" si="125">+I205+J205</f>
        <v>0</v>
      </c>
      <c r="I205" s="128">
        <v>0</v>
      </c>
      <c r="J205" s="128">
        <v>0</v>
      </c>
      <c r="K205" s="69">
        <f t="shared" ref="K205" si="126">+L205+M205</f>
        <v>1000</v>
      </c>
      <c r="L205" s="128">
        <v>450</v>
      </c>
      <c r="M205" s="128">
        <v>550</v>
      </c>
      <c r="N205" s="69">
        <f t="shared" ref="N205" si="127">+O205+P205</f>
        <v>500</v>
      </c>
      <c r="O205" s="69">
        <v>225</v>
      </c>
      <c r="P205" s="69">
        <v>275</v>
      </c>
      <c r="Q205" s="69">
        <f t="shared" si="115"/>
        <v>500</v>
      </c>
      <c r="R205" s="69">
        <v>225</v>
      </c>
      <c r="S205" s="69">
        <v>275</v>
      </c>
    </row>
    <row r="206" spans="1:19" ht="37.5">
      <c r="A206" s="136"/>
      <c r="B206" s="144"/>
      <c r="C206" s="12"/>
      <c r="D206" s="10" t="s">
        <v>13</v>
      </c>
      <c r="E206" s="17">
        <f t="shared" si="109"/>
        <v>9889</v>
      </c>
      <c r="F206" s="17">
        <f>+I206+L206+O206+R206</f>
        <v>4236</v>
      </c>
      <c r="G206" s="17">
        <f>+J206+M206+P206+S206</f>
        <v>5653</v>
      </c>
      <c r="H206" s="17">
        <f t="shared" ref="H206:H214" si="128">+I206+J206</f>
        <v>2</v>
      </c>
      <c r="I206" s="17">
        <f>SUM(I207:I214)</f>
        <v>1</v>
      </c>
      <c r="J206" s="17">
        <f>SUM(J207:J214)</f>
        <v>1</v>
      </c>
      <c r="K206" s="17">
        <f t="shared" ref="K206:K214" si="129">+L206+M206</f>
        <v>5759</v>
      </c>
      <c r="L206" s="17">
        <f>SUM(L207:L214)</f>
        <v>2469</v>
      </c>
      <c r="M206" s="17">
        <f>SUM(M207:M214)</f>
        <v>3290</v>
      </c>
      <c r="N206" s="17">
        <f t="shared" ref="N206:N214" si="130">+O206+P206</f>
        <v>2311</v>
      </c>
      <c r="O206" s="17">
        <f>SUM(O207:O214)</f>
        <v>1000</v>
      </c>
      <c r="P206" s="17">
        <f>SUM(P207:P214)</f>
        <v>1311</v>
      </c>
      <c r="Q206" s="17">
        <f t="shared" si="115"/>
        <v>1817</v>
      </c>
      <c r="R206" s="17">
        <f>SUM(R207:R214)</f>
        <v>766</v>
      </c>
      <c r="S206" s="17">
        <f>SUM(S207:S214)</f>
        <v>1051</v>
      </c>
    </row>
    <row r="207" spans="1:19">
      <c r="A207" s="136"/>
      <c r="B207" s="144"/>
      <c r="C207" s="24" t="s">
        <v>43</v>
      </c>
      <c r="D207" s="20" t="s">
        <v>44</v>
      </c>
      <c r="E207" s="15">
        <f t="shared" si="109"/>
        <v>1430</v>
      </c>
      <c r="F207" s="69">
        <f t="shared" ref="F207:G211" si="131">+I207+L207+O207+R207</f>
        <v>590</v>
      </c>
      <c r="G207" s="69">
        <f t="shared" si="131"/>
        <v>840</v>
      </c>
      <c r="H207" s="69">
        <f t="shared" si="128"/>
        <v>0</v>
      </c>
      <c r="I207" s="128">
        <v>0</v>
      </c>
      <c r="J207" s="128">
        <v>0</v>
      </c>
      <c r="K207" s="69">
        <f t="shared" si="129"/>
        <v>800</v>
      </c>
      <c r="L207" s="128">
        <v>330</v>
      </c>
      <c r="M207" s="128">
        <v>470</v>
      </c>
      <c r="N207" s="69">
        <f t="shared" si="130"/>
        <v>315</v>
      </c>
      <c r="O207" s="69">
        <v>130</v>
      </c>
      <c r="P207" s="69">
        <v>185</v>
      </c>
      <c r="Q207" s="69">
        <f t="shared" si="115"/>
        <v>315</v>
      </c>
      <c r="R207" s="69">
        <v>130</v>
      </c>
      <c r="S207" s="69">
        <v>185</v>
      </c>
    </row>
    <row r="208" spans="1:19">
      <c r="A208" s="136"/>
      <c r="B208" s="144"/>
      <c r="C208" s="19" t="s">
        <v>47</v>
      </c>
      <c r="D208" s="23" t="s">
        <v>48</v>
      </c>
      <c r="E208" s="15">
        <f t="shared" si="109"/>
        <v>1041</v>
      </c>
      <c r="F208" s="69">
        <f t="shared" si="131"/>
        <v>430</v>
      </c>
      <c r="G208" s="69">
        <f t="shared" si="131"/>
        <v>611</v>
      </c>
      <c r="H208" s="69">
        <f t="shared" si="128"/>
        <v>0</v>
      </c>
      <c r="I208" s="128">
        <v>0</v>
      </c>
      <c r="J208" s="128">
        <v>0</v>
      </c>
      <c r="K208" s="69">
        <f t="shared" si="129"/>
        <v>557</v>
      </c>
      <c r="L208" s="128">
        <v>230</v>
      </c>
      <c r="M208" s="128">
        <v>327</v>
      </c>
      <c r="N208" s="69">
        <f t="shared" si="130"/>
        <v>242</v>
      </c>
      <c r="O208" s="69">
        <v>100</v>
      </c>
      <c r="P208" s="69">
        <v>142</v>
      </c>
      <c r="Q208" s="69">
        <f t="shared" si="115"/>
        <v>242</v>
      </c>
      <c r="R208" s="69">
        <v>100</v>
      </c>
      <c r="S208" s="69">
        <v>142</v>
      </c>
    </row>
    <row r="209" spans="1:19" ht="37.5">
      <c r="A209" s="136"/>
      <c r="B209" s="144"/>
      <c r="C209" s="19" t="s">
        <v>49</v>
      </c>
      <c r="D209" s="25" t="s">
        <v>50</v>
      </c>
      <c r="E209" s="15">
        <f t="shared" si="109"/>
        <v>2017</v>
      </c>
      <c r="F209" s="69">
        <f t="shared" si="131"/>
        <v>856</v>
      </c>
      <c r="G209" s="69">
        <f t="shared" si="131"/>
        <v>1161</v>
      </c>
      <c r="H209" s="69">
        <f t="shared" si="128"/>
        <v>0</v>
      </c>
      <c r="I209" s="128">
        <v>0</v>
      </c>
      <c r="J209" s="128">
        <v>0</v>
      </c>
      <c r="K209" s="69">
        <f t="shared" si="129"/>
        <v>1177</v>
      </c>
      <c r="L209" s="128">
        <v>500</v>
      </c>
      <c r="M209" s="128">
        <v>677</v>
      </c>
      <c r="N209" s="69">
        <f t="shared" si="130"/>
        <v>450</v>
      </c>
      <c r="O209" s="69">
        <v>200</v>
      </c>
      <c r="P209" s="69">
        <v>250</v>
      </c>
      <c r="Q209" s="69">
        <f t="shared" si="115"/>
        <v>390</v>
      </c>
      <c r="R209" s="69">
        <v>156</v>
      </c>
      <c r="S209" s="69">
        <v>234</v>
      </c>
    </row>
    <row r="210" spans="1:19">
      <c r="A210" s="136"/>
      <c r="B210" s="144"/>
      <c r="C210" s="19" t="s">
        <v>53</v>
      </c>
      <c r="D210" s="20" t="s">
        <v>54</v>
      </c>
      <c r="E210" s="15">
        <f t="shared" si="109"/>
        <v>480</v>
      </c>
      <c r="F210" s="69">
        <f t="shared" si="131"/>
        <v>200</v>
      </c>
      <c r="G210" s="69">
        <f t="shared" si="131"/>
        <v>280</v>
      </c>
      <c r="H210" s="69">
        <f t="shared" si="128"/>
        <v>0</v>
      </c>
      <c r="I210" s="128">
        <v>0</v>
      </c>
      <c r="J210" s="128">
        <v>0</v>
      </c>
      <c r="K210" s="69">
        <f t="shared" si="129"/>
        <v>240</v>
      </c>
      <c r="L210" s="128">
        <v>100</v>
      </c>
      <c r="M210" s="128">
        <v>140</v>
      </c>
      <c r="N210" s="69">
        <f t="shared" si="130"/>
        <v>120</v>
      </c>
      <c r="O210" s="69">
        <v>50</v>
      </c>
      <c r="P210" s="69">
        <v>70</v>
      </c>
      <c r="Q210" s="69">
        <f t="shared" si="115"/>
        <v>120</v>
      </c>
      <c r="R210" s="69">
        <v>50</v>
      </c>
      <c r="S210" s="69">
        <v>70</v>
      </c>
    </row>
    <row r="211" spans="1:19">
      <c r="A211" s="136"/>
      <c r="B211" s="144"/>
      <c r="C211" s="19" t="s">
        <v>58</v>
      </c>
      <c r="D211" s="28" t="s">
        <v>59</v>
      </c>
      <c r="E211" s="15">
        <f t="shared" si="109"/>
        <v>3959</v>
      </c>
      <c r="F211" s="69">
        <f t="shared" si="131"/>
        <v>1759</v>
      </c>
      <c r="G211" s="69">
        <f t="shared" si="131"/>
        <v>2200</v>
      </c>
      <c r="H211" s="69">
        <f t="shared" si="128"/>
        <v>0</v>
      </c>
      <c r="I211" s="128">
        <v>0</v>
      </c>
      <c r="J211" s="128">
        <v>0</v>
      </c>
      <c r="K211" s="69">
        <f t="shared" si="129"/>
        <v>2505</v>
      </c>
      <c r="L211" s="128">
        <v>1109</v>
      </c>
      <c r="M211" s="128">
        <v>1396</v>
      </c>
      <c r="N211" s="69">
        <f t="shared" si="130"/>
        <v>944</v>
      </c>
      <c r="O211" s="69">
        <v>420</v>
      </c>
      <c r="P211" s="69">
        <v>524</v>
      </c>
      <c r="Q211" s="69">
        <f t="shared" si="115"/>
        <v>510</v>
      </c>
      <c r="R211" s="69">
        <v>230</v>
      </c>
      <c r="S211" s="69">
        <v>280</v>
      </c>
    </row>
    <row r="212" spans="1:19">
      <c r="A212" s="136"/>
      <c r="B212" s="144"/>
      <c r="C212" s="119" t="s">
        <v>64</v>
      </c>
      <c r="D212" s="120" t="s">
        <v>65</v>
      </c>
      <c r="E212" s="15">
        <f t="shared" ref="E212" si="132">+F212+G212</f>
        <v>2</v>
      </c>
      <c r="F212" s="69">
        <f t="shared" ref="F212" si="133">+I212+L212+O212+R212</f>
        <v>1</v>
      </c>
      <c r="G212" s="69">
        <f t="shared" ref="G212" si="134">+J212+M212+P212+S212</f>
        <v>1</v>
      </c>
      <c r="H212" s="69">
        <f t="shared" ref="H212" si="135">+I212+J212</f>
        <v>2</v>
      </c>
      <c r="I212" s="128">
        <v>1</v>
      </c>
      <c r="J212" s="128">
        <v>1</v>
      </c>
      <c r="K212" s="69">
        <f t="shared" si="129"/>
        <v>0</v>
      </c>
      <c r="L212" s="69">
        <v>0</v>
      </c>
      <c r="M212" s="69">
        <v>0</v>
      </c>
      <c r="N212" s="69">
        <f t="shared" si="130"/>
        <v>0</v>
      </c>
      <c r="O212" s="69">
        <v>0</v>
      </c>
      <c r="P212" s="69">
        <v>0</v>
      </c>
      <c r="Q212" s="69">
        <f t="shared" si="115"/>
        <v>0</v>
      </c>
      <c r="R212" s="69">
        <v>0</v>
      </c>
      <c r="S212" s="69">
        <v>0</v>
      </c>
    </row>
    <row r="213" spans="1:19" ht="18.75" customHeight="1">
      <c r="A213" s="136"/>
      <c r="B213" s="144"/>
      <c r="C213" s="19" t="s">
        <v>70</v>
      </c>
      <c r="D213" s="28" t="s">
        <v>71</v>
      </c>
      <c r="E213" s="15">
        <f t="shared" si="109"/>
        <v>480</v>
      </c>
      <c r="F213" s="69">
        <f t="shared" ref="F213:G215" si="136">+I213+L213+O213+R213</f>
        <v>200</v>
      </c>
      <c r="G213" s="69">
        <f t="shared" si="136"/>
        <v>280</v>
      </c>
      <c r="H213" s="69">
        <f t="shared" si="128"/>
        <v>0</v>
      </c>
      <c r="I213" s="128">
        <v>0</v>
      </c>
      <c r="J213" s="128">
        <v>0</v>
      </c>
      <c r="K213" s="69">
        <f t="shared" si="129"/>
        <v>240</v>
      </c>
      <c r="L213" s="128">
        <v>100</v>
      </c>
      <c r="M213" s="128">
        <v>140</v>
      </c>
      <c r="N213" s="69">
        <f t="shared" si="130"/>
        <v>120</v>
      </c>
      <c r="O213" s="69">
        <v>50</v>
      </c>
      <c r="P213" s="69">
        <v>70</v>
      </c>
      <c r="Q213" s="69">
        <f t="shared" si="115"/>
        <v>120</v>
      </c>
      <c r="R213" s="69">
        <v>50</v>
      </c>
      <c r="S213" s="69">
        <v>70</v>
      </c>
    </row>
    <row r="214" spans="1:19" ht="75">
      <c r="A214" s="136"/>
      <c r="B214" s="144"/>
      <c r="C214" s="19" t="s">
        <v>72</v>
      </c>
      <c r="D214" s="39" t="s">
        <v>73</v>
      </c>
      <c r="E214" s="15">
        <f t="shared" si="109"/>
        <v>480</v>
      </c>
      <c r="F214" s="69">
        <f t="shared" si="136"/>
        <v>200</v>
      </c>
      <c r="G214" s="69">
        <f t="shared" si="136"/>
        <v>280</v>
      </c>
      <c r="H214" s="69">
        <f t="shared" si="128"/>
        <v>0</v>
      </c>
      <c r="I214" s="128">
        <v>0</v>
      </c>
      <c r="J214" s="128">
        <v>0</v>
      </c>
      <c r="K214" s="69">
        <f t="shared" si="129"/>
        <v>240</v>
      </c>
      <c r="L214" s="128">
        <v>100</v>
      </c>
      <c r="M214" s="128">
        <v>140</v>
      </c>
      <c r="N214" s="69">
        <f t="shared" si="130"/>
        <v>120</v>
      </c>
      <c r="O214" s="69">
        <v>50</v>
      </c>
      <c r="P214" s="69">
        <v>70</v>
      </c>
      <c r="Q214" s="69">
        <f t="shared" si="115"/>
        <v>120</v>
      </c>
      <c r="R214" s="69">
        <v>50</v>
      </c>
      <c r="S214" s="69">
        <v>70</v>
      </c>
    </row>
    <row r="215" spans="1:19">
      <c r="A215" s="31">
        <v>18</v>
      </c>
      <c r="B215" s="32">
        <v>227</v>
      </c>
      <c r="C215" s="41"/>
      <c r="D215" s="33" t="s">
        <v>86</v>
      </c>
      <c r="E215" s="42">
        <f>+F215+G215</f>
        <v>12079</v>
      </c>
      <c r="F215" s="42">
        <f>+I215+L215+O215+R215</f>
        <v>3434</v>
      </c>
      <c r="G215" s="42">
        <f t="shared" si="136"/>
        <v>8645</v>
      </c>
      <c r="H215" s="42">
        <f t="shared" si="110"/>
        <v>1253</v>
      </c>
      <c r="I215" s="42">
        <f>SUM(I216:I217)</f>
        <v>407</v>
      </c>
      <c r="J215" s="42">
        <f>SUM(J216:J217)</f>
        <v>846</v>
      </c>
      <c r="K215" s="42">
        <f t="shared" si="111"/>
        <v>4786</v>
      </c>
      <c r="L215" s="42">
        <f>SUM(L216:L217)</f>
        <v>1309</v>
      </c>
      <c r="M215" s="42">
        <f>SUM(M216:M217)</f>
        <v>3477</v>
      </c>
      <c r="N215" s="42">
        <f t="shared" si="112"/>
        <v>3020</v>
      </c>
      <c r="O215" s="42">
        <f>SUM(O216:O217)</f>
        <v>859</v>
      </c>
      <c r="P215" s="42">
        <f>SUM(P216:P217)</f>
        <v>2161</v>
      </c>
      <c r="Q215" s="42">
        <f t="shared" ref="Q215:Q235" si="137">+R215+S215</f>
        <v>3020</v>
      </c>
      <c r="R215" s="42">
        <f>SUM(R216:R217)</f>
        <v>859</v>
      </c>
      <c r="S215" s="42">
        <f>SUM(S216:S217)</f>
        <v>2161</v>
      </c>
    </row>
    <row r="216" spans="1:19" ht="37.5">
      <c r="A216" s="136"/>
      <c r="B216" s="144"/>
      <c r="C216" s="14"/>
      <c r="D216" s="9" t="s">
        <v>18</v>
      </c>
      <c r="E216" s="15">
        <f t="shared" ref="E216" si="138">+F216+G216</f>
        <v>1926</v>
      </c>
      <c r="F216" s="15">
        <f t="shared" ref="F216:G216" si="139">+I216+L216+O216+R216</f>
        <v>477</v>
      </c>
      <c r="G216" s="15">
        <f t="shared" si="139"/>
        <v>1449</v>
      </c>
      <c r="H216" s="15">
        <f t="shared" si="110"/>
        <v>144</v>
      </c>
      <c r="I216" s="116">
        <v>48</v>
      </c>
      <c r="J216" s="116">
        <v>96</v>
      </c>
      <c r="K216" s="15">
        <f t="shared" si="111"/>
        <v>819</v>
      </c>
      <c r="L216" s="116">
        <v>190</v>
      </c>
      <c r="M216" s="116">
        <v>629</v>
      </c>
      <c r="N216" s="15">
        <f t="shared" si="112"/>
        <v>481</v>
      </c>
      <c r="O216" s="15">
        <v>119</v>
      </c>
      <c r="P216" s="15">
        <v>362</v>
      </c>
      <c r="Q216" s="15">
        <f t="shared" si="137"/>
        <v>482</v>
      </c>
      <c r="R216" s="15">
        <v>120</v>
      </c>
      <c r="S216" s="15">
        <v>362</v>
      </c>
    </row>
    <row r="217" spans="1:19" ht="37.5">
      <c r="A217" s="136"/>
      <c r="B217" s="144"/>
      <c r="C217" s="12"/>
      <c r="D217" s="10" t="s">
        <v>13</v>
      </c>
      <c r="E217" s="17">
        <f t="shared" ref="E217:E234" si="140">+F217+G217</f>
        <v>10153</v>
      </c>
      <c r="F217" s="17">
        <f t="shared" ref="F217:G234" si="141">+I217+L217+O217+R217</f>
        <v>2957</v>
      </c>
      <c r="G217" s="17">
        <f t="shared" si="141"/>
        <v>7196</v>
      </c>
      <c r="H217" s="17">
        <f t="shared" si="110"/>
        <v>1109</v>
      </c>
      <c r="I217" s="17">
        <f>SUM(I218:I228)</f>
        <v>359</v>
      </c>
      <c r="J217" s="17">
        <f>SUM(J218:J228)</f>
        <v>750</v>
      </c>
      <c r="K217" s="17">
        <f t="shared" si="111"/>
        <v>3967</v>
      </c>
      <c r="L217" s="17">
        <f>SUM(L218:L228)</f>
        <v>1119</v>
      </c>
      <c r="M217" s="17">
        <f>SUM(M218:M228)</f>
        <v>2848</v>
      </c>
      <c r="N217" s="17">
        <f t="shared" si="112"/>
        <v>2539</v>
      </c>
      <c r="O217" s="17">
        <f>SUM(O218:O228)</f>
        <v>740</v>
      </c>
      <c r="P217" s="17">
        <f>SUM(P218:P228)</f>
        <v>1799</v>
      </c>
      <c r="Q217" s="17">
        <f t="shared" si="137"/>
        <v>2538</v>
      </c>
      <c r="R217" s="17">
        <f>SUM(R218:R228)</f>
        <v>739</v>
      </c>
      <c r="S217" s="17">
        <f>SUM(S218:S228)</f>
        <v>1799</v>
      </c>
    </row>
    <row r="218" spans="1:19">
      <c r="A218" s="136"/>
      <c r="B218" s="144"/>
      <c r="C218" s="19" t="s">
        <v>39</v>
      </c>
      <c r="D218" s="22" t="s">
        <v>40</v>
      </c>
      <c r="E218" s="15">
        <f t="shared" si="140"/>
        <v>300</v>
      </c>
      <c r="F218" s="15">
        <f t="shared" si="141"/>
        <v>84</v>
      </c>
      <c r="G218" s="15">
        <f t="shared" si="141"/>
        <v>216</v>
      </c>
      <c r="H218" s="15">
        <f t="shared" si="110"/>
        <v>0</v>
      </c>
      <c r="I218" s="116">
        <v>0</v>
      </c>
      <c r="J218" s="116">
        <v>0</v>
      </c>
      <c r="K218" s="15">
        <f t="shared" si="111"/>
        <v>100</v>
      </c>
      <c r="L218" s="15">
        <v>28</v>
      </c>
      <c r="M218" s="15">
        <v>72</v>
      </c>
      <c r="N218" s="15">
        <f t="shared" si="112"/>
        <v>100</v>
      </c>
      <c r="O218" s="15">
        <v>28</v>
      </c>
      <c r="P218" s="15">
        <v>72</v>
      </c>
      <c r="Q218" s="15">
        <f t="shared" si="137"/>
        <v>100</v>
      </c>
      <c r="R218" s="15">
        <v>28</v>
      </c>
      <c r="S218" s="15">
        <v>72</v>
      </c>
    </row>
    <row r="219" spans="1:19">
      <c r="A219" s="136"/>
      <c r="B219" s="144"/>
      <c r="C219" s="24" t="s">
        <v>43</v>
      </c>
      <c r="D219" s="20" t="s">
        <v>44</v>
      </c>
      <c r="E219" s="15">
        <f t="shared" si="140"/>
        <v>416</v>
      </c>
      <c r="F219" s="15">
        <f t="shared" si="141"/>
        <v>128</v>
      </c>
      <c r="G219" s="15">
        <f t="shared" si="141"/>
        <v>288</v>
      </c>
      <c r="H219" s="15">
        <f t="shared" si="110"/>
        <v>14</v>
      </c>
      <c r="I219" s="116">
        <v>1</v>
      </c>
      <c r="J219" s="116">
        <v>13</v>
      </c>
      <c r="K219" s="15">
        <f t="shared" si="111"/>
        <v>194</v>
      </c>
      <c r="L219" s="116">
        <v>63</v>
      </c>
      <c r="M219" s="116">
        <v>131</v>
      </c>
      <c r="N219" s="15">
        <f t="shared" si="112"/>
        <v>104</v>
      </c>
      <c r="O219" s="15">
        <v>32</v>
      </c>
      <c r="P219" s="15">
        <v>72</v>
      </c>
      <c r="Q219" s="15">
        <f t="shared" si="137"/>
        <v>104</v>
      </c>
      <c r="R219" s="15">
        <v>32</v>
      </c>
      <c r="S219" s="15">
        <v>72</v>
      </c>
    </row>
    <row r="220" spans="1:19">
      <c r="A220" s="136"/>
      <c r="B220" s="144"/>
      <c r="C220" s="126" t="s">
        <v>45</v>
      </c>
      <c r="D220" s="120" t="s">
        <v>46</v>
      </c>
      <c r="E220" s="15">
        <f t="shared" ref="E220" si="142">+F220+G220</f>
        <v>1446</v>
      </c>
      <c r="F220" s="15">
        <f t="shared" ref="F220" si="143">+I220+L220+O220+R220</f>
        <v>569</v>
      </c>
      <c r="G220" s="15">
        <f t="shared" ref="G220" si="144">+J220+M220+P220+S220</f>
        <v>877</v>
      </c>
      <c r="H220" s="15">
        <f t="shared" ref="H220" si="145">+I220+J220</f>
        <v>646</v>
      </c>
      <c r="I220" s="116">
        <v>269</v>
      </c>
      <c r="J220" s="116">
        <v>377</v>
      </c>
      <c r="K220" s="15">
        <f t="shared" si="111"/>
        <v>800</v>
      </c>
      <c r="L220" s="116">
        <v>300</v>
      </c>
      <c r="M220" s="116">
        <v>500</v>
      </c>
      <c r="N220" s="15">
        <f t="shared" si="112"/>
        <v>0</v>
      </c>
      <c r="O220" s="15">
        <v>0</v>
      </c>
      <c r="P220" s="15">
        <v>0</v>
      </c>
      <c r="Q220" s="15">
        <f t="shared" si="137"/>
        <v>0</v>
      </c>
      <c r="R220" s="15">
        <v>0</v>
      </c>
      <c r="S220" s="15">
        <v>0</v>
      </c>
    </row>
    <row r="221" spans="1:19">
      <c r="A221" s="136"/>
      <c r="B221" s="144"/>
      <c r="C221" s="19" t="s">
        <v>47</v>
      </c>
      <c r="D221" s="23" t="s">
        <v>48</v>
      </c>
      <c r="E221" s="15">
        <f t="shared" si="140"/>
        <v>1104</v>
      </c>
      <c r="F221" s="15">
        <f t="shared" si="141"/>
        <v>128</v>
      </c>
      <c r="G221" s="15">
        <f t="shared" si="141"/>
        <v>976</v>
      </c>
      <c r="H221" s="15">
        <f t="shared" si="110"/>
        <v>2</v>
      </c>
      <c r="I221" s="116">
        <v>1</v>
      </c>
      <c r="J221" s="116">
        <v>1</v>
      </c>
      <c r="K221" s="15">
        <f t="shared" si="111"/>
        <v>550</v>
      </c>
      <c r="L221" s="116">
        <v>63</v>
      </c>
      <c r="M221" s="116">
        <v>487</v>
      </c>
      <c r="N221" s="15">
        <f t="shared" si="112"/>
        <v>276</v>
      </c>
      <c r="O221" s="15">
        <v>32</v>
      </c>
      <c r="P221" s="15">
        <v>244</v>
      </c>
      <c r="Q221" s="15">
        <f t="shared" si="137"/>
        <v>276</v>
      </c>
      <c r="R221" s="15">
        <v>32</v>
      </c>
      <c r="S221" s="15">
        <v>244</v>
      </c>
    </row>
    <row r="222" spans="1:19">
      <c r="A222" s="136"/>
      <c r="B222" s="144"/>
      <c r="C222" s="19" t="s">
        <v>79</v>
      </c>
      <c r="D222" s="23" t="s">
        <v>80</v>
      </c>
      <c r="E222" s="15">
        <f t="shared" si="140"/>
        <v>442</v>
      </c>
      <c r="F222" s="15">
        <f t="shared" si="141"/>
        <v>95</v>
      </c>
      <c r="G222" s="15">
        <f t="shared" si="141"/>
        <v>347</v>
      </c>
      <c r="H222" s="15">
        <f t="shared" si="110"/>
        <v>1</v>
      </c>
      <c r="I222" s="116">
        <v>0</v>
      </c>
      <c r="J222" s="116">
        <v>1</v>
      </c>
      <c r="K222" s="15">
        <f t="shared" si="111"/>
        <v>215</v>
      </c>
      <c r="L222" s="116">
        <v>43</v>
      </c>
      <c r="M222" s="116">
        <v>172</v>
      </c>
      <c r="N222" s="15">
        <f t="shared" si="112"/>
        <v>113</v>
      </c>
      <c r="O222" s="15">
        <v>26</v>
      </c>
      <c r="P222" s="15">
        <v>87</v>
      </c>
      <c r="Q222" s="15">
        <f t="shared" si="137"/>
        <v>113</v>
      </c>
      <c r="R222" s="15">
        <v>26</v>
      </c>
      <c r="S222" s="15">
        <v>87</v>
      </c>
    </row>
    <row r="223" spans="1:19">
      <c r="A223" s="136"/>
      <c r="B223" s="144"/>
      <c r="C223" s="19" t="s">
        <v>51</v>
      </c>
      <c r="D223" s="20" t="s">
        <v>52</v>
      </c>
      <c r="E223" s="15">
        <f t="shared" si="140"/>
        <v>1436</v>
      </c>
      <c r="F223" s="15">
        <f t="shared" si="141"/>
        <v>477</v>
      </c>
      <c r="G223" s="15">
        <f t="shared" si="141"/>
        <v>959</v>
      </c>
      <c r="H223" s="15">
        <f t="shared" si="110"/>
        <v>92</v>
      </c>
      <c r="I223" s="116">
        <v>18</v>
      </c>
      <c r="J223" s="116">
        <v>74</v>
      </c>
      <c r="K223" s="15">
        <f t="shared" si="111"/>
        <v>448</v>
      </c>
      <c r="L223" s="15">
        <v>153</v>
      </c>
      <c r="M223" s="15">
        <v>295</v>
      </c>
      <c r="N223" s="15">
        <f t="shared" si="112"/>
        <v>448</v>
      </c>
      <c r="O223" s="15">
        <v>153</v>
      </c>
      <c r="P223" s="15">
        <v>295</v>
      </c>
      <c r="Q223" s="15">
        <f t="shared" si="137"/>
        <v>448</v>
      </c>
      <c r="R223" s="15">
        <v>153</v>
      </c>
      <c r="S223" s="15">
        <v>295</v>
      </c>
    </row>
    <row r="224" spans="1:19">
      <c r="A224" s="136"/>
      <c r="B224" s="144"/>
      <c r="C224" s="19" t="s">
        <v>53</v>
      </c>
      <c r="D224" s="20" t="s">
        <v>54</v>
      </c>
      <c r="E224" s="15">
        <f t="shared" si="140"/>
        <v>2079</v>
      </c>
      <c r="F224" s="15">
        <f t="shared" si="141"/>
        <v>596</v>
      </c>
      <c r="G224" s="15">
        <f t="shared" si="141"/>
        <v>1483</v>
      </c>
      <c r="H224" s="15">
        <f t="shared" si="110"/>
        <v>1</v>
      </c>
      <c r="I224" s="116">
        <v>0</v>
      </c>
      <c r="J224" s="116">
        <v>1</v>
      </c>
      <c r="K224" s="15">
        <f t="shared" si="111"/>
        <v>693</v>
      </c>
      <c r="L224" s="15">
        <v>199</v>
      </c>
      <c r="M224" s="15">
        <v>494</v>
      </c>
      <c r="N224" s="15">
        <f t="shared" si="112"/>
        <v>693</v>
      </c>
      <c r="O224" s="15">
        <v>199</v>
      </c>
      <c r="P224" s="15">
        <v>494</v>
      </c>
      <c r="Q224" s="15">
        <f t="shared" si="137"/>
        <v>692</v>
      </c>
      <c r="R224" s="15">
        <v>198</v>
      </c>
      <c r="S224" s="15">
        <v>494</v>
      </c>
    </row>
    <row r="225" spans="1:19">
      <c r="A225" s="136"/>
      <c r="B225" s="144"/>
      <c r="C225" s="19" t="s">
        <v>58</v>
      </c>
      <c r="D225" s="28" t="s">
        <v>59</v>
      </c>
      <c r="E225" s="15">
        <f t="shared" si="140"/>
        <v>2344</v>
      </c>
      <c r="F225" s="15">
        <f t="shared" si="141"/>
        <v>703</v>
      </c>
      <c r="G225" s="15">
        <f t="shared" si="141"/>
        <v>1641</v>
      </c>
      <c r="H225" s="15">
        <f t="shared" si="110"/>
        <v>336</v>
      </c>
      <c r="I225" s="116">
        <v>66</v>
      </c>
      <c r="J225" s="116">
        <v>270</v>
      </c>
      <c r="K225" s="15">
        <f t="shared" si="111"/>
        <v>777</v>
      </c>
      <c r="L225" s="15">
        <v>212</v>
      </c>
      <c r="M225" s="116">
        <v>565</v>
      </c>
      <c r="N225" s="15">
        <f t="shared" si="112"/>
        <v>615</v>
      </c>
      <c r="O225" s="15">
        <v>212</v>
      </c>
      <c r="P225" s="15">
        <v>403</v>
      </c>
      <c r="Q225" s="15">
        <f t="shared" si="137"/>
        <v>616</v>
      </c>
      <c r="R225" s="15">
        <v>213</v>
      </c>
      <c r="S225" s="15">
        <v>403</v>
      </c>
    </row>
    <row r="226" spans="1:19">
      <c r="A226" s="136"/>
      <c r="B226" s="144"/>
      <c r="C226" s="19" t="s">
        <v>64</v>
      </c>
      <c r="D226" s="28" t="s">
        <v>65</v>
      </c>
      <c r="E226" s="15">
        <f t="shared" si="140"/>
        <v>66</v>
      </c>
      <c r="F226" s="15">
        <f t="shared" si="141"/>
        <v>17</v>
      </c>
      <c r="G226" s="15">
        <f t="shared" si="141"/>
        <v>49</v>
      </c>
      <c r="H226" s="15">
        <f t="shared" si="110"/>
        <v>0</v>
      </c>
      <c r="I226" s="116">
        <v>0</v>
      </c>
      <c r="J226" s="116">
        <v>0</v>
      </c>
      <c r="K226" s="15">
        <f t="shared" si="111"/>
        <v>22</v>
      </c>
      <c r="L226" s="15">
        <v>6</v>
      </c>
      <c r="M226" s="15">
        <v>16</v>
      </c>
      <c r="N226" s="15">
        <f t="shared" si="112"/>
        <v>22</v>
      </c>
      <c r="O226" s="15">
        <v>6</v>
      </c>
      <c r="P226" s="15">
        <v>16</v>
      </c>
      <c r="Q226" s="15">
        <f t="shared" si="137"/>
        <v>22</v>
      </c>
      <c r="R226" s="15">
        <v>5</v>
      </c>
      <c r="S226" s="15">
        <v>17</v>
      </c>
    </row>
    <row r="227" spans="1:19">
      <c r="A227" s="136"/>
      <c r="B227" s="144"/>
      <c r="C227" s="19" t="s">
        <v>68</v>
      </c>
      <c r="D227" s="38" t="s">
        <v>69</v>
      </c>
      <c r="E227" s="15">
        <f t="shared" si="140"/>
        <v>201</v>
      </c>
      <c r="F227" s="15">
        <f t="shared" si="141"/>
        <v>85</v>
      </c>
      <c r="G227" s="15">
        <f t="shared" si="141"/>
        <v>116</v>
      </c>
      <c r="H227" s="15">
        <f t="shared" si="110"/>
        <v>0</v>
      </c>
      <c r="I227" s="116">
        <v>0</v>
      </c>
      <c r="J227" s="116">
        <v>0</v>
      </c>
      <c r="K227" s="15">
        <f t="shared" si="111"/>
        <v>67</v>
      </c>
      <c r="L227" s="15">
        <v>28</v>
      </c>
      <c r="M227" s="15">
        <v>39</v>
      </c>
      <c r="N227" s="15">
        <f t="shared" si="112"/>
        <v>67</v>
      </c>
      <c r="O227" s="15">
        <v>28</v>
      </c>
      <c r="P227" s="15">
        <v>39</v>
      </c>
      <c r="Q227" s="15">
        <f t="shared" si="137"/>
        <v>67</v>
      </c>
      <c r="R227" s="15">
        <v>29</v>
      </c>
      <c r="S227" s="15">
        <v>38</v>
      </c>
    </row>
    <row r="228" spans="1:19">
      <c r="A228" s="136"/>
      <c r="B228" s="144"/>
      <c r="C228" s="19" t="s">
        <v>70</v>
      </c>
      <c r="D228" s="28" t="s">
        <v>71</v>
      </c>
      <c r="E228" s="15">
        <f t="shared" si="140"/>
        <v>319</v>
      </c>
      <c r="F228" s="15">
        <f t="shared" si="141"/>
        <v>75</v>
      </c>
      <c r="G228" s="15">
        <f t="shared" si="141"/>
        <v>244</v>
      </c>
      <c r="H228" s="15">
        <f t="shared" si="110"/>
        <v>17</v>
      </c>
      <c r="I228" s="116">
        <v>4</v>
      </c>
      <c r="J228" s="116">
        <v>13</v>
      </c>
      <c r="K228" s="15">
        <f t="shared" si="111"/>
        <v>101</v>
      </c>
      <c r="L228" s="15">
        <v>24</v>
      </c>
      <c r="M228" s="15">
        <v>77</v>
      </c>
      <c r="N228" s="15">
        <f t="shared" si="112"/>
        <v>101</v>
      </c>
      <c r="O228" s="15">
        <v>24</v>
      </c>
      <c r="P228" s="15">
        <v>77</v>
      </c>
      <c r="Q228" s="15">
        <f t="shared" si="137"/>
        <v>100</v>
      </c>
      <c r="R228" s="15">
        <v>23</v>
      </c>
      <c r="S228" s="15">
        <v>77</v>
      </c>
    </row>
    <row r="229" spans="1:19">
      <c r="A229" s="31">
        <v>19</v>
      </c>
      <c r="B229" s="32">
        <v>228</v>
      </c>
      <c r="C229" s="68"/>
      <c r="D229" s="33" t="s">
        <v>28</v>
      </c>
      <c r="E229" s="34">
        <f t="shared" si="140"/>
        <v>2170</v>
      </c>
      <c r="F229" s="34">
        <f t="shared" si="141"/>
        <v>1105</v>
      </c>
      <c r="G229" s="34">
        <f t="shared" si="141"/>
        <v>1065</v>
      </c>
      <c r="H229" s="34">
        <f t="shared" si="110"/>
        <v>331</v>
      </c>
      <c r="I229" s="34">
        <f>SUM(I230:I231)</f>
        <v>204</v>
      </c>
      <c r="J229" s="34">
        <f>SUM(J230:J231)</f>
        <v>127</v>
      </c>
      <c r="K229" s="34">
        <f t="shared" si="111"/>
        <v>739</v>
      </c>
      <c r="L229" s="34">
        <f>SUM(L230:L231)</f>
        <v>341</v>
      </c>
      <c r="M229" s="34">
        <f>SUM(M230:M231)</f>
        <v>398</v>
      </c>
      <c r="N229" s="34">
        <f t="shared" si="112"/>
        <v>550</v>
      </c>
      <c r="O229" s="34">
        <f>SUM(O230:O231)</f>
        <v>280</v>
      </c>
      <c r="P229" s="34">
        <f>SUM(P230:P231)</f>
        <v>270</v>
      </c>
      <c r="Q229" s="34">
        <f t="shared" si="137"/>
        <v>550</v>
      </c>
      <c r="R229" s="34">
        <f>SUM(R230:R231)</f>
        <v>280</v>
      </c>
      <c r="S229" s="34">
        <f>SUM(S230:S231)</f>
        <v>270</v>
      </c>
    </row>
    <row r="230" spans="1:19" ht="37.5">
      <c r="A230" s="136"/>
      <c r="B230" s="148"/>
      <c r="C230" s="14"/>
      <c r="D230" s="9" t="s">
        <v>18</v>
      </c>
      <c r="E230" s="15">
        <f t="shared" ref="E230" si="146">+F230+G230</f>
        <v>170</v>
      </c>
      <c r="F230" s="15">
        <f t="shared" ref="F230" si="147">+I230+L230+O230+R230</f>
        <v>85</v>
      </c>
      <c r="G230" s="15">
        <f t="shared" ref="G230" si="148">+J230+M230+P230+S230</f>
        <v>85</v>
      </c>
      <c r="H230" s="15">
        <f t="shared" ref="H230" si="149">+I230+J230</f>
        <v>1</v>
      </c>
      <c r="I230" s="116">
        <v>0</v>
      </c>
      <c r="J230" s="116">
        <v>1</v>
      </c>
      <c r="K230" s="15">
        <f t="shared" ref="K230" si="150">+L230+M230</f>
        <v>69</v>
      </c>
      <c r="L230" s="116">
        <v>35</v>
      </c>
      <c r="M230" s="116">
        <v>34</v>
      </c>
      <c r="N230" s="15">
        <f t="shared" ref="N230" si="151">+O230+P230</f>
        <v>50</v>
      </c>
      <c r="O230" s="15">
        <v>25</v>
      </c>
      <c r="P230" s="15">
        <v>25</v>
      </c>
      <c r="Q230" s="15">
        <f t="shared" ref="Q230" si="152">+R230+S230</f>
        <v>50</v>
      </c>
      <c r="R230" s="15">
        <v>25</v>
      </c>
      <c r="S230" s="15">
        <v>25</v>
      </c>
    </row>
    <row r="231" spans="1:19" ht="37.5">
      <c r="A231" s="136"/>
      <c r="B231" s="148"/>
      <c r="C231" s="71"/>
      <c r="D231" s="72" t="s">
        <v>13</v>
      </c>
      <c r="E231" s="73">
        <f t="shared" si="140"/>
        <v>2000</v>
      </c>
      <c r="F231" s="73">
        <f t="shared" si="141"/>
        <v>1020</v>
      </c>
      <c r="G231" s="73">
        <f t="shared" si="141"/>
        <v>980</v>
      </c>
      <c r="H231" s="73">
        <f t="shared" si="110"/>
        <v>330</v>
      </c>
      <c r="I231" s="73">
        <f>SUM(I232:I237)</f>
        <v>204</v>
      </c>
      <c r="J231" s="73">
        <f>SUM(J232:J237)</f>
        <v>126</v>
      </c>
      <c r="K231" s="73">
        <f t="shared" si="111"/>
        <v>670</v>
      </c>
      <c r="L231" s="73">
        <f>SUM(L232:L237)</f>
        <v>306</v>
      </c>
      <c r="M231" s="73">
        <f>SUM(M232:M237)</f>
        <v>364</v>
      </c>
      <c r="N231" s="73">
        <f t="shared" si="112"/>
        <v>500</v>
      </c>
      <c r="O231" s="73">
        <f>SUM(O232:O237)</f>
        <v>255</v>
      </c>
      <c r="P231" s="73">
        <f>SUM(P232:P237)</f>
        <v>245</v>
      </c>
      <c r="Q231" s="73">
        <f t="shared" si="137"/>
        <v>500</v>
      </c>
      <c r="R231" s="73">
        <f>SUM(R232:R237)</f>
        <v>255</v>
      </c>
      <c r="S231" s="73">
        <f>SUM(S232:S237)</f>
        <v>245</v>
      </c>
    </row>
    <row r="232" spans="1:19">
      <c r="A232" s="136"/>
      <c r="B232" s="148"/>
      <c r="C232" s="35" t="s">
        <v>45</v>
      </c>
      <c r="D232" s="37" t="s">
        <v>46</v>
      </c>
      <c r="E232" s="36">
        <f t="shared" si="140"/>
        <v>512</v>
      </c>
      <c r="F232" s="36">
        <f t="shared" si="141"/>
        <v>167</v>
      </c>
      <c r="G232" s="36">
        <f t="shared" si="141"/>
        <v>345</v>
      </c>
      <c r="H232" s="36">
        <f t="shared" si="110"/>
        <v>93</v>
      </c>
      <c r="I232" s="123">
        <v>17</v>
      </c>
      <c r="J232" s="123">
        <v>76</v>
      </c>
      <c r="K232" s="36">
        <f t="shared" si="111"/>
        <v>219</v>
      </c>
      <c r="L232" s="36">
        <v>50</v>
      </c>
      <c r="M232" s="123">
        <v>169</v>
      </c>
      <c r="N232" s="36">
        <f t="shared" si="112"/>
        <v>100</v>
      </c>
      <c r="O232" s="36">
        <v>50</v>
      </c>
      <c r="P232" s="36">
        <v>50</v>
      </c>
      <c r="Q232" s="36">
        <f t="shared" si="137"/>
        <v>100</v>
      </c>
      <c r="R232" s="36">
        <v>50</v>
      </c>
      <c r="S232" s="36">
        <v>50</v>
      </c>
    </row>
    <row r="233" spans="1:19">
      <c r="A233" s="136"/>
      <c r="B233" s="148"/>
      <c r="C233" s="119">
        <v>53</v>
      </c>
      <c r="D233" s="130" t="s">
        <v>48</v>
      </c>
      <c r="E233" s="36">
        <f t="shared" si="140"/>
        <v>2</v>
      </c>
      <c r="F233" s="36">
        <f t="shared" si="141"/>
        <v>2</v>
      </c>
      <c r="G233" s="36">
        <f t="shared" si="141"/>
        <v>0</v>
      </c>
      <c r="H233" s="36">
        <f t="shared" si="110"/>
        <v>2</v>
      </c>
      <c r="I233" s="123">
        <v>2</v>
      </c>
      <c r="J233" s="36">
        <v>0</v>
      </c>
      <c r="K233" s="36">
        <f t="shared" si="111"/>
        <v>0</v>
      </c>
      <c r="L233" s="36">
        <v>0</v>
      </c>
      <c r="M233" s="36">
        <v>0</v>
      </c>
      <c r="N233" s="36">
        <f t="shared" si="112"/>
        <v>0</v>
      </c>
      <c r="O233" s="36"/>
      <c r="P233" s="36"/>
      <c r="Q233" s="36">
        <f t="shared" si="137"/>
        <v>0</v>
      </c>
      <c r="R233" s="36">
        <v>0</v>
      </c>
      <c r="S233" s="36">
        <v>0</v>
      </c>
    </row>
    <row r="234" spans="1:19" ht="37.5">
      <c r="A234" s="136"/>
      <c r="B234" s="148"/>
      <c r="C234" s="35" t="s">
        <v>49</v>
      </c>
      <c r="D234" s="70" t="s">
        <v>50</v>
      </c>
      <c r="E234" s="36">
        <f t="shared" si="140"/>
        <v>308</v>
      </c>
      <c r="F234" s="36">
        <f t="shared" si="141"/>
        <v>152</v>
      </c>
      <c r="G234" s="36">
        <f t="shared" si="141"/>
        <v>156</v>
      </c>
      <c r="H234" s="36">
        <f t="shared" si="110"/>
        <v>8</v>
      </c>
      <c r="I234" s="123">
        <v>2</v>
      </c>
      <c r="J234" s="123">
        <v>6</v>
      </c>
      <c r="K234" s="36">
        <f t="shared" si="111"/>
        <v>100</v>
      </c>
      <c r="L234" s="36">
        <v>50</v>
      </c>
      <c r="M234" s="36">
        <v>50</v>
      </c>
      <c r="N234" s="36">
        <f t="shared" si="112"/>
        <v>100</v>
      </c>
      <c r="O234" s="36">
        <v>50</v>
      </c>
      <c r="P234" s="36">
        <v>50</v>
      </c>
      <c r="Q234" s="36">
        <f t="shared" si="137"/>
        <v>100</v>
      </c>
      <c r="R234" s="36">
        <v>50</v>
      </c>
      <c r="S234" s="36">
        <v>50</v>
      </c>
    </row>
    <row r="235" spans="1:19">
      <c r="A235" s="136"/>
      <c r="B235" s="148"/>
      <c r="C235" s="119" t="s">
        <v>79</v>
      </c>
      <c r="D235" s="129" t="s">
        <v>80</v>
      </c>
      <c r="E235" s="36">
        <f t="shared" ref="E235" si="153">+F235+G235</f>
        <v>8</v>
      </c>
      <c r="F235" s="36">
        <f t="shared" ref="F235" si="154">+I235+L235+O235+R235</f>
        <v>8</v>
      </c>
      <c r="G235" s="36">
        <f t="shared" ref="G235" si="155">+J235+M235+P235+S235</f>
        <v>0</v>
      </c>
      <c r="H235" s="36">
        <f t="shared" ref="H235" si="156">+I235+J235</f>
        <v>8</v>
      </c>
      <c r="I235" s="123">
        <v>8</v>
      </c>
      <c r="J235" s="36">
        <v>0</v>
      </c>
      <c r="K235" s="36">
        <f t="shared" si="111"/>
        <v>0</v>
      </c>
      <c r="L235" s="36">
        <v>0</v>
      </c>
      <c r="M235" s="36">
        <v>0</v>
      </c>
      <c r="N235" s="36">
        <f t="shared" si="112"/>
        <v>0</v>
      </c>
      <c r="O235" s="36">
        <v>0</v>
      </c>
      <c r="P235" s="36">
        <v>0</v>
      </c>
      <c r="Q235" s="36">
        <f t="shared" si="137"/>
        <v>0</v>
      </c>
      <c r="R235" s="36">
        <v>0</v>
      </c>
      <c r="S235" s="36">
        <v>0</v>
      </c>
    </row>
    <row r="236" spans="1:19">
      <c r="A236" s="136"/>
      <c r="B236" s="148"/>
      <c r="C236" s="35" t="s">
        <v>58</v>
      </c>
      <c r="D236" s="28" t="s">
        <v>59</v>
      </c>
      <c r="E236" s="36">
        <f>+F236+G236</f>
        <v>1004</v>
      </c>
      <c r="F236" s="36">
        <f t="shared" ref="F236:G237" si="157">+I236+L236+O236+R236</f>
        <v>587</v>
      </c>
      <c r="G236" s="36">
        <f t="shared" si="157"/>
        <v>417</v>
      </c>
      <c r="H236" s="36">
        <f>+I236+J236</f>
        <v>203</v>
      </c>
      <c r="I236" s="123">
        <v>161</v>
      </c>
      <c r="J236" s="123">
        <v>42</v>
      </c>
      <c r="K236" s="36">
        <f>+L236+M236</f>
        <v>301</v>
      </c>
      <c r="L236" s="123">
        <v>176</v>
      </c>
      <c r="M236" s="36">
        <v>125</v>
      </c>
      <c r="N236" s="36">
        <f>+O236+P236</f>
        <v>250</v>
      </c>
      <c r="O236" s="36">
        <v>125</v>
      </c>
      <c r="P236" s="36">
        <v>125</v>
      </c>
      <c r="Q236" s="36">
        <f>+R236+S236</f>
        <v>250</v>
      </c>
      <c r="R236" s="36">
        <v>125</v>
      </c>
      <c r="S236" s="36">
        <v>125</v>
      </c>
    </row>
    <row r="237" spans="1:19">
      <c r="A237" s="136"/>
      <c r="B237" s="148"/>
      <c r="C237" s="35" t="s">
        <v>68</v>
      </c>
      <c r="D237" s="38" t="s">
        <v>69</v>
      </c>
      <c r="E237" s="36">
        <f>+F237+G237</f>
        <v>166</v>
      </c>
      <c r="F237" s="36">
        <f t="shared" si="157"/>
        <v>104</v>
      </c>
      <c r="G237" s="36">
        <f t="shared" si="157"/>
        <v>62</v>
      </c>
      <c r="H237" s="36">
        <f>+I237+J237</f>
        <v>16</v>
      </c>
      <c r="I237" s="123">
        <v>14</v>
      </c>
      <c r="J237" s="123">
        <v>2</v>
      </c>
      <c r="K237" s="36">
        <f>+L237+M237</f>
        <v>50</v>
      </c>
      <c r="L237" s="36">
        <v>30</v>
      </c>
      <c r="M237" s="36">
        <v>20</v>
      </c>
      <c r="N237" s="36">
        <f>+O237+P237</f>
        <v>50</v>
      </c>
      <c r="O237" s="36">
        <v>30</v>
      </c>
      <c r="P237" s="36">
        <v>20</v>
      </c>
      <c r="Q237" s="36">
        <f>+R237+S237</f>
        <v>50</v>
      </c>
      <c r="R237" s="36">
        <v>30</v>
      </c>
      <c r="S237" s="36">
        <v>20</v>
      </c>
    </row>
    <row r="238" spans="1:19" s="75" customFormat="1">
      <c r="A238" s="149" t="s">
        <v>87</v>
      </c>
      <c r="B238" s="150"/>
      <c r="C238" s="150"/>
      <c r="D238" s="151"/>
      <c r="E238" s="49">
        <f>+F238+G238</f>
        <v>92970</v>
      </c>
      <c r="F238" s="49">
        <f>+I238+L238+O238+R238</f>
        <v>31310</v>
      </c>
      <c r="G238" s="49">
        <f>+J238+M238+P238+S238</f>
        <v>61660</v>
      </c>
      <c r="H238" s="74">
        <f>+I238+J238</f>
        <v>12042</v>
      </c>
      <c r="I238" s="74">
        <f>+I14+I37+I50+I61+I70+I80+I93+I97+I112+I124+I134+I147+I160+I169+I175+I194+I204+I215+I229</f>
        <v>4091</v>
      </c>
      <c r="J238" s="74">
        <f>+J14+J37+J50+J61+J70+J80+J93+J97+J112+J124+J134+J147+J160+J169+J175+J194+J204+J215+J229</f>
        <v>7951</v>
      </c>
      <c r="K238" s="74">
        <f>+L238+M238</f>
        <v>37750</v>
      </c>
      <c r="L238" s="74">
        <f>+L14+L37+L50+L61+L70+L80+L93+L97+L112+L124+L134+L147+L160+L169+L175+L194+L204+L215+L229</f>
        <v>12955</v>
      </c>
      <c r="M238" s="74">
        <f>+M14+M37+M50+M61+M70+M80+M93+M97+M112+M124+M134+M147+M160+M169+M175+M194+M204+M215+M229</f>
        <v>24795</v>
      </c>
      <c r="N238" s="74">
        <f>+O238+P238</f>
        <v>21604</v>
      </c>
      <c r="O238" s="74">
        <f>+O14+O37+O50+O61+O70+O80+O93+O97+O112+O124+O134+O147+O160+O169+O175+O194+O204+O215+O229</f>
        <v>7152</v>
      </c>
      <c r="P238" s="74">
        <f>+P14+P37+P50+P61+P70+P80+P93+P97+P112+P124+P134+P147+P160+P169+P175+P194+P204+P215+P229</f>
        <v>14452</v>
      </c>
      <c r="Q238" s="74">
        <f>+R238+S238</f>
        <v>21574</v>
      </c>
      <c r="R238" s="74">
        <f>+R14+R37+R50+R61+R70+R80+R93+R97+R112+R124+R134+R147+R160+R169+R175+R194+R204+R215+R229</f>
        <v>7112</v>
      </c>
      <c r="S238" s="74">
        <f>+S14+S37+S50+S61+S70+S80+S93+S97+S112+S124+S134+S147+S160+S169+S175+S194+S204+S215+S229</f>
        <v>14462</v>
      </c>
    </row>
    <row r="241" spans="5:5" s="7" customFormat="1">
      <c r="E241" s="76"/>
    </row>
  </sheetData>
  <mergeCells count="60">
    <mergeCell ref="A230:A237"/>
    <mergeCell ref="B230:B237"/>
    <mergeCell ref="A238:D238"/>
    <mergeCell ref="A195:A203"/>
    <mergeCell ref="B195:B203"/>
    <mergeCell ref="A205:A214"/>
    <mergeCell ref="B205:B214"/>
    <mergeCell ref="A216:A228"/>
    <mergeCell ref="B216:B228"/>
    <mergeCell ref="A176:A193"/>
    <mergeCell ref="B176:B193"/>
    <mergeCell ref="A170:A174"/>
    <mergeCell ref="B170:B174"/>
    <mergeCell ref="A135:A146"/>
    <mergeCell ref="B135:B146"/>
    <mergeCell ref="A148:A159"/>
    <mergeCell ref="B148:B159"/>
    <mergeCell ref="A161:A168"/>
    <mergeCell ref="B161:B168"/>
    <mergeCell ref="A125:A133"/>
    <mergeCell ref="B125:B133"/>
    <mergeCell ref="A81:A91"/>
    <mergeCell ref="A94:A96"/>
    <mergeCell ref="B94:B96"/>
    <mergeCell ref="A98:A111"/>
    <mergeCell ref="B98:B111"/>
    <mergeCell ref="A62:A69"/>
    <mergeCell ref="B62:B69"/>
    <mergeCell ref="A71:A79"/>
    <mergeCell ref="B71:B79"/>
    <mergeCell ref="A113:A123"/>
    <mergeCell ref="B113:B123"/>
    <mergeCell ref="B81:B92"/>
    <mergeCell ref="R11:S11"/>
    <mergeCell ref="A51:A60"/>
    <mergeCell ref="B51:B60"/>
    <mergeCell ref="L11:M11"/>
    <mergeCell ref="N11:N12"/>
    <mergeCell ref="O11:P11"/>
    <mergeCell ref="Q11:Q12"/>
    <mergeCell ref="A38:A49"/>
    <mergeCell ref="B38:B49"/>
    <mergeCell ref="A15:A36"/>
    <mergeCell ref="B15:B36"/>
    <mergeCell ref="A5:S5"/>
    <mergeCell ref="A9:A12"/>
    <mergeCell ref="B9:B12"/>
    <mergeCell ref="C9:C12"/>
    <mergeCell ref="D9:D12"/>
    <mergeCell ref="E9:G10"/>
    <mergeCell ref="H9:S9"/>
    <mergeCell ref="H10:J10"/>
    <mergeCell ref="K10:M10"/>
    <mergeCell ref="N10:P10"/>
    <mergeCell ref="Q10:S10"/>
    <mergeCell ref="E11:E12"/>
    <mergeCell ref="F11:G11"/>
    <mergeCell ref="H11:H12"/>
    <mergeCell ref="I11:J11"/>
    <mergeCell ref="K11:K12"/>
  </mergeCells>
  <pageMargins left="0.11811023622047245" right="0.11811023622047245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4"/>
  <sheetViews>
    <sheetView zoomScale="80" zoomScaleNormal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29" activeCellId="1" sqref="C29 M29"/>
    </sheetView>
  </sheetViews>
  <sheetFormatPr defaultRowHeight="18.75"/>
  <cols>
    <col min="1" max="1" width="9" style="77"/>
    <col min="2" max="2" width="36.25" style="78" customWidth="1"/>
    <col min="3" max="3" width="12.25" style="78" customWidth="1"/>
    <col min="4" max="4" width="10.625" style="79" customWidth="1"/>
    <col min="5" max="5" width="14.625" style="79" customWidth="1"/>
    <col min="6" max="6" width="17.875" style="79" customWidth="1"/>
    <col min="7" max="7" width="10.625" style="79" customWidth="1"/>
    <col min="8" max="8" width="15" style="79" customWidth="1"/>
    <col min="9" max="9" width="17.875" style="79" customWidth="1"/>
    <col min="10" max="10" width="10.625" style="79" customWidth="1"/>
    <col min="11" max="11" width="13.625" style="79" customWidth="1"/>
    <col min="12" max="12" width="17.5" style="79" customWidth="1"/>
    <col min="13" max="13" width="13.625" style="79" customWidth="1"/>
    <col min="14" max="14" width="12.625" style="78" customWidth="1"/>
    <col min="15" max="15" width="13.5" style="78" customWidth="1"/>
    <col min="16" max="16" width="17.25" style="78" customWidth="1"/>
    <col min="17" max="17" width="10.625" style="78" customWidth="1"/>
    <col min="18" max="18" width="13.5" style="78" customWidth="1"/>
    <col min="19" max="19" width="17.75" style="78" customWidth="1"/>
    <col min="20" max="16384" width="9" style="78"/>
  </cols>
  <sheetData>
    <row r="2" spans="1:19">
      <c r="A2" s="154" t="s">
        <v>89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3" spans="1:19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9">
      <c r="A4" s="155" t="s">
        <v>0</v>
      </c>
      <c r="B4" s="155" t="s">
        <v>11</v>
      </c>
      <c r="C4" s="158" t="s">
        <v>95</v>
      </c>
      <c r="D4" s="159"/>
      <c r="E4" s="159"/>
      <c r="F4" s="159"/>
      <c r="G4" s="159"/>
      <c r="H4" s="159"/>
      <c r="I4" s="159"/>
      <c r="J4" s="159"/>
      <c r="K4" s="159"/>
      <c r="L4" s="160"/>
      <c r="M4" s="158" t="s">
        <v>97</v>
      </c>
      <c r="N4" s="159"/>
      <c r="O4" s="159"/>
      <c r="P4" s="159"/>
      <c r="Q4" s="159"/>
      <c r="R4" s="159"/>
      <c r="S4" s="160"/>
    </row>
    <row r="5" spans="1:19">
      <c r="A5" s="156"/>
      <c r="B5" s="156"/>
      <c r="C5" s="161" t="s">
        <v>100</v>
      </c>
      <c r="D5" s="164" t="s">
        <v>8</v>
      </c>
      <c r="E5" s="165"/>
      <c r="F5" s="165"/>
      <c r="G5" s="165"/>
      <c r="H5" s="165"/>
      <c r="I5" s="165"/>
      <c r="J5" s="165"/>
      <c r="K5" s="165"/>
      <c r="L5" s="166"/>
      <c r="M5" s="161" t="s">
        <v>100</v>
      </c>
      <c r="N5" s="158" t="s">
        <v>8</v>
      </c>
      <c r="O5" s="159"/>
      <c r="P5" s="159"/>
      <c r="Q5" s="159"/>
      <c r="R5" s="159"/>
      <c r="S5" s="160"/>
    </row>
    <row r="6" spans="1:19" ht="63.75" customHeight="1">
      <c r="A6" s="156"/>
      <c r="B6" s="156"/>
      <c r="C6" s="162"/>
      <c r="D6" s="169" t="s">
        <v>98</v>
      </c>
      <c r="E6" s="170"/>
      <c r="F6" s="171"/>
      <c r="G6" s="172" t="s">
        <v>15</v>
      </c>
      <c r="H6" s="173"/>
      <c r="I6" s="174"/>
      <c r="J6" s="175" t="s">
        <v>16</v>
      </c>
      <c r="K6" s="176"/>
      <c r="L6" s="177"/>
      <c r="M6" s="162"/>
      <c r="N6" s="175" t="s">
        <v>17</v>
      </c>
      <c r="O6" s="176"/>
      <c r="P6" s="177"/>
      <c r="Q6" s="172" t="s">
        <v>99</v>
      </c>
      <c r="R6" s="173"/>
      <c r="S6" s="174"/>
    </row>
    <row r="7" spans="1:19" ht="15" customHeight="1">
      <c r="A7" s="156"/>
      <c r="B7" s="156"/>
      <c r="C7" s="162"/>
      <c r="D7" s="178" t="s">
        <v>96</v>
      </c>
      <c r="E7" s="167" t="s">
        <v>8</v>
      </c>
      <c r="F7" s="168"/>
      <c r="G7" s="152" t="s">
        <v>96</v>
      </c>
      <c r="H7" s="167" t="s">
        <v>8</v>
      </c>
      <c r="I7" s="168"/>
      <c r="J7" s="152" t="s">
        <v>96</v>
      </c>
      <c r="K7" s="167" t="s">
        <v>8</v>
      </c>
      <c r="L7" s="168"/>
      <c r="M7" s="162"/>
      <c r="N7" s="152" t="s">
        <v>96</v>
      </c>
      <c r="O7" s="167" t="s">
        <v>8</v>
      </c>
      <c r="P7" s="168"/>
      <c r="Q7" s="152" t="s">
        <v>96</v>
      </c>
      <c r="R7" s="167" t="s">
        <v>8</v>
      </c>
      <c r="S7" s="168"/>
    </row>
    <row r="8" spans="1:19" ht="84" customHeight="1">
      <c r="A8" s="157"/>
      <c r="B8" s="157"/>
      <c r="C8" s="163"/>
      <c r="D8" s="179"/>
      <c r="E8" s="101" t="s">
        <v>32</v>
      </c>
      <c r="F8" s="101" t="s">
        <v>10</v>
      </c>
      <c r="G8" s="153"/>
      <c r="H8" s="101" t="s">
        <v>32</v>
      </c>
      <c r="I8" s="101" t="s">
        <v>10</v>
      </c>
      <c r="J8" s="153"/>
      <c r="K8" s="101" t="s">
        <v>32</v>
      </c>
      <c r="L8" s="101" t="s">
        <v>10</v>
      </c>
      <c r="M8" s="163"/>
      <c r="N8" s="153"/>
      <c r="O8" s="101" t="s">
        <v>32</v>
      </c>
      <c r="P8" s="101" t="s">
        <v>10</v>
      </c>
      <c r="Q8" s="153"/>
      <c r="R8" s="101" t="s">
        <v>32</v>
      </c>
      <c r="S8" s="101" t="s">
        <v>10</v>
      </c>
    </row>
    <row r="9" spans="1:19">
      <c r="A9" s="99">
        <v>1</v>
      </c>
      <c r="B9" s="80" t="s">
        <v>19</v>
      </c>
      <c r="C9" s="94">
        <f t="shared" ref="C9:C28" si="0">+D9+G9+J9</f>
        <v>39345</v>
      </c>
      <c r="D9" s="81">
        <f>+E9+F9</f>
        <v>39040</v>
      </c>
      <c r="E9" s="81">
        <v>15998</v>
      </c>
      <c r="F9" s="81">
        <v>23042</v>
      </c>
      <c r="G9" s="82">
        <f>+H9+I9</f>
        <v>145</v>
      </c>
      <c r="H9" s="82">
        <v>47</v>
      </c>
      <c r="I9" s="82">
        <v>98</v>
      </c>
      <c r="J9" s="82">
        <f>+K9+L9</f>
        <v>160</v>
      </c>
      <c r="K9" s="82">
        <v>42</v>
      </c>
      <c r="L9" s="82">
        <v>118</v>
      </c>
      <c r="M9" s="82">
        <f t="shared" ref="M9:M28" si="1">+N9+Q9</f>
        <v>59517</v>
      </c>
      <c r="N9" s="82">
        <f>+O9+P9</f>
        <v>48676</v>
      </c>
      <c r="O9" s="82">
        <v>18614</v>
      </c>
      <c r="P9" s="82">
        <v>30062</v>
      </c>
      <c r="Q9" s="82">
        <f>+R9+S9</f>
        <v>10841</v>
      </c>
      <c r="R9" s="89">
        <v>4335</v>
      </c>
      <c r="S9" s="89">
        <v>6506</v>
      </c>
    </row>
    <row r="10" spans="1:19">
      <c r="A10" s="99">
        <f>A9+1</f>
        <v>2</v>
      </c>
      <c r="B10" s="83" t="s">
        <v>90</v>
      </c>
      <c r="C10" s="94">
        <f t="shared" si="0"/>
        <v>12159</v>
      </c>
      <c r="D10" s="81">
        <f t="shared" ref="D10:D27" si="2">+E10+F10</f>
        <v>11890</v>
      </c>
      <c r="E10" s="84">
        <v>3686</v>
      </c>
      <c r="F10" s="84">
        <v>8204</v>
      </c>
      <c r="G10" s="82">
        <f t="shared" ref="G10:G25" si="3">+H10+I10</f>
        <v>66</v>
      </c>
      <c r="H10" s="85">
        <v>18</v>
      </c>
      <c r="I10" s="85">
        <v>48</v>
      </c>
      <c r="J10" s="82">
        <f t="shared" ref="J10:J25" si="4">+K10+L10</f>
        <v>203</v>
      </c>
      <c r="K10" s="85">
        <v>77</v>
      </c>
      <c r="L10" s="85">
        <v>126</v>
      </c>
      <c r="M10" s="82">
        <f t="shared" si="1"/>
        <v>17000</v>
      </c>
      <c r="N10" s="82">
        <f t="shared" ref="N10:N25" si="5">+O10+P10</f>
        <v>12900</v>
      </c>
      <c r="O10" s="85">
        <v>3870</v>
      </c>
      <c r="P10" s="85">
        <v>9030</v>
      </c>
      <c r="Q10" s="82">
        <f t="shared" ref="Q10:Q27" si="6">+R10+S10</f>
        <v>4100</v>
      </c>
      <c r="R10" s="99">
        <v>984</v>
      </c>
      <c r="S10" s="89">
        <v>3116</v>
      </c>
    </row>
    <row r="11" spans="1:19">
      <c r="A11" s="99">
        <f t="shared" ref="A11:A27" si="7">A10+1</f>
        <v>3</v>
      </c>
      <c r="B11" s="83" t="s">
        <v>20</v>
      </c>
      <c r="C11" s="94">
        <f t="shared" si="0"/>
        <v>10394</v>
      </c>
      <c r="D11" s="81">
        <f t="shared" si="2"/>
        <v>10066</v>
      </c>
      <c r="E11" s="86">
        <v>2566</v>
      </c>
      <c r="F11" s="86">
        <v>7500</v>
      </c>
      <c r="G11" s="82">
        <f t="shared" si="3"/>
        <v>13</v>
      </c>
      <c r="H11" s="87">
        <v>1</v>
      </c>
      <c r="I11" s="87">
        <v>12</v>
      </c>
      <c r="J11" s="82">
        <f t="shared" si="4"/>
        <v>315</v>
      </c>
      <c r="K11" s="87">
        <v>60</v>
      </c>
      <c r="L11" s="87">
        <v>255</v>
      </c>
      <c r="M11" s="82">
        <f t="shared" si="1"/>
        <v>13856</v>
      </c>
      <c r="N11" s="82">
        <f t="shared" si="5"/>
        <v>10056</v>
      </c>
      <c r="O11" s="87">
        <v>1230</v>
      </c>
      <c r="P11" s="87">
        <v>8826</v>
      </c>
      <c r="Q11" s="82">
        <f t="shared" si="6"/>
        <v>3800</v>
      </c>
      <c r="R11" s="89">
        <v>1000</v>
      </c>
      <c r="S11" s="89">
        <v>2800</v>
      </c>
    </row>
    <row r="12" spans="1:19">
      <c r="A12" s="99">
        <f t="shared" si="7"/>
        <v>4</v>
      </c>
      <c r="B12" s="83" t="s">
        <v>21</v>
      </c>
      <c r="C12" s="94">
        <f t="shared" si="0"/>
        <v>3960</v>
      </c>
      <c r="D12" s="81">
        <f t="shared" si="2"/>
        <v>3880</v>
      </c>
      <c r="E12" s="86">
        <v>1552</v>
      </c>
      <c r="F12" s="86">
        <v>2328</v>
      </c>
      <c r="G12" s="82">
        <f t="shared" si="3"/>
        <v>0</v>
      </c>
      <c r="H12" s="87">
        <v>0</v>
      </c>
      <c r="I12" s="87">
        <v>0</v>
      </c>
      <c r="J12" s="82">
        <f t="shared" si="4"/>
        <v>80</v>
      </c>
      <c r="K12" s="87">
        <v>20</v>
      </c>
      <c r="L12" s="87">
        <v>60</v>
      </c>
      <c r="M12" s="82">
        <f t="shared" si="1"/>
        <v>5374</v>
      </c>
      <c r="N12" s="82">
        <f t="shared" si="5"/>
        <v>4574</v>
      </c>
      <c r="O12" s="87">
        <v>1822</v>
      </c>
      <c r="P12" s="87">
        <v>2752</v>
      </c>
      <c r="Q12" s="82">
        <f t="shared" si="6"/>
        <v>800</v>
      </c>
      <c r="R12" s="99">
        <v>239</v>
      </c>
      <c r="S12" s="99">
        <v>561</v>
      </c>
    </row>
    <row r="13" spans="1:19" s="7" customFormat="1">
      <c r="A13" s="102">
        <f t="shared" si="7"/>
        <v>5</v>
      </c>
      <c r="B13" s="83" t="s">
        <v>22</v>
      </c>
      <c r="C13" s="103">
        <f t="shared" si="0"/>
        <v>1856</v>
      </c>
      <c r="D13" s="81">
        <f t="shared" si="2"/>
        <v>1763</v>
      </c>
      <c r="E13" s="84">
        <v>703</v>
      </c>
      <c r="F13" s="84">
        <v>1060</v>
      </c>
      <c r="G13" s="82">
        <f t="shared" si="3"/>
        <v>13</v>
      </c>
      <c r="H13" s="85">
        <v>0</v>
      </c>
      <c r="I13" s="85">
        <v>13</v>
      </c>
      <c r="J13" s="82">
        <f t="shared" si="4"/>
        <v>80</v>
      </c>
      <c r="K13" s="85">
        <v>25</v>
      </c>
      <c r="L13" s="85">
        <v>55</v>
      </c>
      <c r="M13" s="87">
        <f t="shared" si="1"/>
        <v>2434</v>
      </c>
      <c r="N13" s="82">
        <f t="shared" si="5"/>
        <v>1884</v>
      </c>
      <c r="O13" s="85">
        <v>530</v>
      </c>
      <c r="P13" s="85">
        <v>1354</v>
      </c>
      <c r="Q13" s="82">
        <f t="shared" si="6"/>
        <v>550</v>
      </c>
      <c r="R13" s="102">
        <v>140</v>
      </c>
      <c r="S13" s="102">
        <v>410</v>
      </c>
    </row>
    <row r="14" spans="1:19">
      <c r="A14" s="99">
        <f t="shared" si="7"/>
        <v>6</v>
      </c>
      <c r="B14" s="83" t="s">
        <v>23</v>
      </c>
      <c r="C14" s="94">
        <f t="shared" si="0"/>
        <v>1371</v>
      </c>
      <c r="D14" s="81">
        <f t="shared" si="2"/>
        <v>1311</v>
      </c>
      <c r="E14" s="84">
        <v>50</v>
      </c>
      <c r="F14" s="84">
        <v>1261</v>
      </c>
      <c r="G14" s="82">
        <f t="shared" si="3"/>
        <v>0</v>
      </c>
      <c r="H14" s="85">
        <v>0</v>
      </c>
      <c r="I14" s="85">
        <v>0</v>
      </c>
      <c r="J14" s="82">
        <f t="shared" si="4"/>
        <v>60</v>
      </c>
      <c r="K14" s="85">
        <v>0</v>
      </c>
      <c r="L14" s="85">
        <v>60</v>
      </c>
      <c r="M14" s="82">
        <f t="shared" si="1"/>
        <v>1725</v>
      </c>
      <c r="N14" s="82">
        <f t="shared" si="5"/>
        <v>1225</v>
      </c>
      <c r="O14" s="85">
        <v>5</v>
      </c>
      <c r="P14" s="85">
        <v>1220</v>
      </c>
      <c r="Q14" s="82">
        <f t="shared" si="6"/>
        <v>500</v>
      </c>
      <c r="R14" s="99">
        <v>10</v>
      </c>
      <c r="S14" s="99">
        <v>490</v>
      </c>
    </row>
    <row r="15" spans="1:19">
      <c r="A15" s="99">
        <f t="shared" si="7"/>
        <v>7</v>
      </c>
      <c r="B15" s="83" t="s">
        <v>24</v>
      </c>
      <c r="C15" s="94">
        <f t="shared" si="0"/>
        <v>2163</v>
      </c>
      <c r="D15" s="81">
        <f t="shared" si="2"/>
        <v>2128</v>
      </c>
      <c r="E15" s="88">
        <v>1034</v>
      </c>
      <c r="F15" s="88">
        <v>1094</v>
      </c>
      <c r="G15" s="82">
        <f t="shared" si="3"/>
        <v>0</v>
      </c>
      <c r="H15" s="89">
        <v>0</v>
      </c>
      <c r="I15" s="89">
        <v>0</v>
      </c>
      <c r="J15" s="82">
        <f t="shared" si="4"/>
        <v>35</v>
      </c>
      <c r="K15" s="89">
        <v>7</v>
      </c>
      <c r="L15" s="89">
        <v>28</v>
      </c>
      <c r="M15" s="82">
        <f t="shared" si="1"/>
        <v>2908</v>
      </c>
      <c r="N15" s="82">
        <f t="shared" si="5"/>
        <v>2328</v>
      </c>
      <c r="O15" s="89">
        <v>1150</v>
      </c>
      <c r="P15" s="89">
        <v>1178</v>
      </c>
      <c r="Q15" s="82">
        <f t="shared" si="6"/>
        <v>580</v>
      </c>
      <c r="R15" s="99">
        <v>280</v>
      </c>
      <c r="S15" s="99">
        <v>300</v>
      </c>
    </row>
    <row r="16" spans="1:19">
      <c r="A16" s="99">
        <f t="shared" si="7"/>
        <v>8</v>
      </c>
      <c r="B16" s="83" t="s">
        <v>25</v>
      </c>
      <c r="C16" s="94">
        <f t="shared" si="0"/>
        <v>2619</v>
      </c>
      <c r="D16" s="81">
        <f t="shared" si="2"/>
        <v>2537</v>
      </c>
      <c r="E16" s="88">
        <v>1142</v>
      </c>
      <c r="F16" s="88">
        <v>1395</v>
      </c>
      <c r="G16" s="82">
        <f t="shared" si="3"/>
        <v>22</v>
      </c>
      <c r="H16" s="89">
        <v>8</v>
      </c>
      <c r="I16" s="89">
        <v>14</v>
      </c>
      <c r="J16" s="82">
        <f t="shared" si="4"/>
        <v>60</v>
      </c>
      <c r="K16" s="89">
        <v>19</v>
      </c>
      <c r="L16" s="89">
        <v>41</v>
      </c>
      <c r="M16" s="82">
        <f t="shared" si="1"/>
        <v>3400</v>
      </c>
      <c r="N16" s="82">
        <f t="shared" si="5"/>
        <v>2750</v>
      </c>
      <c r="O16" s="89">
        <v>952</v>
      </c>
      <c r="P16" s="89">
        <v>1798</v>
      </c>
      <c r="Q16" s="82">
        <f t="shared" si="6"/>
        <v>650</v>
      </c>
      <c r="R16" s="99">
        <v>297</v>
      </c>
      <c r="S16" s="99">
        <v>353</v>
      </c>
    </row>
    <row r="17" spans="1:19">
      <c r="A17" s="99">
        <f t="shared" si="7"/>
        <v>9</v>
      </c>
      <c r="B17" s="83" t="s">
        <v>91</v>
      </c>
      <c r="C17" s="94">
        <f t="shared" si="0"/>
        <v>560</v>
      </c>
      <c r="D17" s="81">
        <f t="shared" si="2"/>
        <v>550</v>
      </c>
      <c r="E17" s="88">
        <v>38</v>
      </c>
      <c r="F17" s="88">
        <v>512</v>
      </c>
      <c r="G17" s="82">
        <f t="shared" si="3"/>
        <v>0</v>
      </c>
      <c r="H17" s="89">
        <v>0</v>
      </c>
      <c r="I17" s="89">
        <v>0</v>
      </c>
      <c r="J17" s="82">
        <f t="shared" si="4"/>
        <v>10</v>
      </c>
      <c r="K17" s="89">
        <v>2</v>
      </c>
      <c r="L17" s="89">
        <v>8</v>
      </c>
      <c r="M17" s="82">
        <f t="shared" si="1"/>
        <v>710</v>
      </c>
      <c r="N17" s="82">
        <f t="shared" si="5"/>
        <v>510</v>
      </c>
      <c r="O17" s="89">
        <v>15</v>
      </c>
      <c r="P17" s="89">
        <v>495</v>
      </c>
      <c r="Q17" s="82">
        <f t="shared" si="6"/>
        <v>200</v>
      </c>
      <c r="R17" s="99">
        <v>8</v>
      </c>
      <c r="S17" s="99">
        <v>192</v>
      </c>
    </row>
    <row r="18" spans="1:19">
      <c r="A18" s="99">
        <f t="shared" si="7"/>
        <v>10</v>
      </c>
      <c r="B18" s="83" t="s">
        <v>26</v>
      </c>
      <c r="C18" s="94">
        <f t="shared" si="0"/>
        <v>4237</v>
      </c>
      <c r="D18" s="81">
        <f t="shared" si="2"/>
        <v>4047</v>
      </c>
      <c r="E18" s="88">
        <v>2025</v>
      </c>
      <c r="F18" s="88">
        <v>2022</v>
      </c>
      <c r="G18" s="82">
        <f t="shared" si="3"/>
        <v>90</v>
      </c>
      <c r="H18" s="89">
        <v>55</v>
      </c>
      <c r="I18" s="89">
        <v>35</v>
      </c>
      <c r="J18" s="82">
        <f t="shared" si="4"/>
        <v>100</v>
      </c>
      <c r="K18" s="89">
        <v>50</v>
      </c>
      <c r="L18" s="89">
        <v>50</v>
      </c>
      <c r="M18" s="82">
        <f t="shared" si="1"/>
        <v>5139</v>
      </c>
      <c r="N18" s="82">
        <f t="shared" si="5"/>
        <v>4339</v>
      </c>
      <c r="O18" s="89">
        <v>2175</v>
      </c>
      <c r="P18" s="89">
        <v>2164</v>
      </c>
      <c r="Q18" s="82">
        <f t="shared" si="6"/>
        <v>800</v>
      </c>
      <c r="R18" s="99">
        <v>400</v>
      </c>
      <c r="S18" s="99">
        <v>400</v>
      </c>
    </row>
    <row r="19" spans="1:19" s="7" customFormat="1">
      <c r="A19" s="102">
        <f t="shared" si="7"/>
        <v>11</v>
      </c>
      <c r="B19" s="83" t="s">
        <v>27</v>
      </c>
      <c r="C19" s="103">
        <f t="shared" si="0"/>
        <v>3373</v>
      </c>
      <c r="D19" s="81">
        <f t="shared" si="2"/>
        <v>3280</v>
      </c>
      <c r="E19" s="104">
        <v>1852</v>
      </c>
      <c r="F19" s="104">
        <v>1428</v>
      </c>
      <c r="G19" s="82">
        <f t="shared" si="3"/>
        <v>13</v>
      </c>
      <c r="H19" s="105">
        <v>8</v>
      </c>
      <c r="I19" s="105">
        <v>5</v>
      </c>
      <c r="J19" s="82">
        <f t="shared" si="4"/>
        <v>80</v>
      </c>
      <c r="K19" s="105">
        <v>28</v>
      </c>
      <c r="L19" s="105">
        <v>52</v>
      </c>
      <c r="M19" s="87">
        <f t="shared" si="1"/>
        <v>4861</v>
      </c>
      <c r="N19" s="82">
        <f t="shared" si="5"/>
        <v>4131</v>
      </c>
      <c r="O19" s="105">
        <v>2172</v>
      </c>
      <c r="P19" s="105">
        <v>1959</v>
      </c>
      <c r="Q19" s="82">
        <f t="shared" si="6"/>
        <v>730</v>
      </c>
      <c r="R19" s="102">
        <v>365</v>
      </c>
      <c r="S19" s="102">
        <v>365</v>
      </c>
    </row>
    <row r="20" spans="1:19">
      <c r="A20" s="99">
        <f t="shared" si="7"/>
        <v>12</v>
      </c>
      <c r="B20" s="90" t="s">
        <v>28</v>
      </c>
      <c r="C20" s="94">
        <f t="shared" si="0"/>
        <v>1397</v>
      </c>
      <c r="D20" s="81">
        <f t="shared" si="2"/>
        <v>1342</v>
      </c>
      <c r="E20" s="88">
        <v>600</v>
      </c>
      <c r="F20" s="88">
        <v>742</v>
      </c>
      <c r="G20" s="82">
        <f t="shared" si="3"/>
        <v>13</v>
      </c>
      <c r="H20" s="89">
        <v>8</v>
      </c>
      <c r="I20" s="89">
        <v>5</v>
      </c>
      <c r="J20" s="82">
        <f t="shared" si="4"/>
        <v>42</v>
      </c>
      <c r="K20" s="89">
        <v>29</v>
      </c>
      <c r="L20" s="89">
        <v>13</v>
      </c>
      <c r="M20" s="82">
        <f t="shared" si="1"/>
        <v>1819</v>
      </c>
      <c r="N20" s="82">
        <f t="shared" si="5"/>
        <v>1269</v>
      </c>
      <c r="O20" s="89">
        <v>650</v>
      </c>
      <c r="P20" s="89">
        <v>619</v>
      </c>
      <c r="Q20" s="82">
        <f t="shared" si="6"/>
        <v>550</v>
      </c>
      <c r="R20" s="99">
        <v>280</v>
      </c>
      <c r="S20" s="99">
        <v>270</v>
      </c>
    </row>
    <row r="21" spans="1:19">
      <c r="A21" s="99">
        <f t="shared" si="7"/>
        <v>13</v>
      </c>
      <c r="B21" s="83" t="s">
        <v>92</v>
      </c>
      <c r="C21" s="94">
        <f t="shared" si="0"/>
        <v>2067</v>
      </c>
      <c r="D21" s="81">
        <f t="shared" si="2"/>
        <v>1969</v>
      </c>
      <c r="E21" s="88">
        <v>780</v>
      </c>
      <c r="F21" s="88">
        <v>1189</v>
      </c>
      <c r="G21" s="82">
        <f t="shared" si="3"/>
        <v>13</v>
      </c>
      <c r="H21" s="89">
        <v>5</v>
      </c>
      <c r="I21" s="89">
        <v>8</v>
      </c>
      <c r="J21" s="82">
        <f t="shared" si="4"/>
        <v>85</v>
      </c>
      <c r="K21" s="89">
        <v>35</v>
      </c>
      <c r="L21" s="89">
        <v>50</v>
      </c>
      <c r="M21" s="82">
        <f t="shared" si="1"/>
        <v>2647</v>
      </c>
      <c r="N21" s="82">
        <f t="shared" si="5"/>
        <v>1897</v>
      </c>
      <c r="O21" s="89">
        <v>760</v>
      </c>
      <c r="P21" s="89">
        <v>1137</v>
      </c>
      <c r="Q21" s="82">
        <f t="shared" si="6"/>
        <v>750</v>
      </c>
      <c r="R21" s="99">
        <v>280</v>
      </c>
      <c r="S21" s="99">
        <v>470</v>
      </c>
    </row>
    <row r="22" spans="1:19">
      <c r="A22" s="99">
        <f t="shared" si="7"/>
        <v>14</v>
      </c>
      <c r="B22" s="90" t="s">
        <v>29</v>
      </c>
      <c r="C22" s="94">
        <f t="shared" si="0"/>
        <v>2089</v>
      </c>
      <c r="D22" s="81">
        <f t="shared" si="2"/>
        <v>1954</v>
      </c>
      <c r="E22" s="88">
        <v>16</v>
      </c>
      <c r="F22" s="88">
        <v>1938</v>
      </c>
      <c r="G22" s="82">
        <f t="shared" si="3"/>
        <v>74</v>
      </c>
      <c r="H22" s="89">
        <v>2</v>
      </c>
      <c r="I22" s="89">
        <v>72</v>
      </c>
      <c r="J22" s="82">
        <f t="shared" si="4"/>
        <v>61</v>
      </c>
      <c r="K22" s="89">
        <v>2</v>
      </c>
      <c r="L22" s="89">
        <v>59</v>
      </c>
      <c r="M22" s="82">
        <f t="shared" si="1"/>
        <v>2463</v>
      </c>
      <c r="N22" s="82">
        <f t="shared" si="5"/>
        <v>2163</v>
      </c>
      <c r="O22" s="89">
        <v>4</v>
      </c>
      <c r="P22" s="89">
        <v>2159</v>
      </c>
      <c r="Q22" s="82">
        <f t="shared" si="6"/>
        <v>300</v>
      </c>
      <c r="R22" s="99">
        <v>4</v>
      </c>
      <c r="S22" s="99">
        <v>296</v>
      </c>
    </row>
    <row r="23" spans="1:19">
      <c r="A23" s="99">
        <f t="shared" si="7"/>
        <v>15</v>
      </c>
      <c r="B23" s="83" t="s">
        <v>30</v>
      </c>
      <c r="C23" s="94">
        <f t="shared" si="0"/>
        <v>3680</v>
      </c>
      <c r="D23" s="81">
        <f t="shared" si="2"/>
        <v>3547</v>
      </c>
      <c r="E23" s="88">
        <v>1773</v>
      </c>
      <c r="F23" s="88">
        <v>1774</v>
      </c>
      <c r="G23" s="82">
        <f t="shared" si="3"/>
        <v>73</v>
      </c>
      <c r="H23" s="89">
        <v>33</v>
      </c>
      <c r="I23" s="89">
        <v>40</v>
      </c>
      <c r="J23" s="82">
        <f t="shared" si="4"/>
        <v>60</v>
      </c>
      <c r="K23" s="89">
        <v>28</v>
      </c>
      <c r="L23" s="89">
        <v>32</v>
      </c>
      <c r="M23" s="82">
        <f t="shared" si="1"/>
        <v>4625</v>
      </c>
      <c r="N23" s="82">
        <f t="shared" si="5"/>
        <v>3625</v>
      </c>
      <c r="O23" s="89">
        <v>1703</v>
      </c>
      <c r="P23" s="89">
        <v>1922</v>
      </c>
      <c r="Q23" s="82">
        <f t="shared" si="6"/>
        <v>1000</v>
      </c>
      <c r="R23" s="99">
        <v>460</v>
      </c>
      <c r="S23" s="99">
        <v>540</v>
      </c>
    </row>
    <row r="24" spans="1:19" s="7" customFormat="1">
      <c r="A24" s="102">
        <f t="shared" si="7"/>
        <v>16</v>
      </c>
      <c r="B24" s="83" t="s">
        <v>31</v>
      </c>
      <c r="C24" s="103">
        <f t="shared" si="0"/>
        <v>1626</v>
      </c>
      <c r="D24" s="81">
        <f t="shared" si="2"/>
        <v>1535</v>
      </c>
      <c r="E24" s="104">
        <v>135</v>
      </c>
      <c r="F24" s="104">
        <v>1400</v>
      </c>
      <c r="G24" s="82">
        <f t="shared" si="3"/>
        <v>58</v>
      </c>
      <c r="H24" s="105">
        <v>5</v>
      </c>
      <c r="I24" s="105">
        <v>53</v>
      </c>
      <c r="J24" s="82">
        <f t="shared" si="4"/>
        <v>33</v>
      </c>
      <c r="K24" s="105">
        <v>2</v>
      </c>
      <c r="L24" s="105">
        <v>31</v>
      </c>
      <c r="M24" s="87">
        <f t="shared" si="1"/>
        <v>2183</v>
      </c>
      <c r="N24" s="82">
        <f t="shared" si="5"/>
        <v>1683</v>
      </c>
      <c r="O24" s="105">
        <v>83</v>
      </c>
      <c r="P24" s="105">
        <v>1600</v>
      </c>
      <c r="Q24" s="82">
        <f t="shared" si="6"/>
        <v>500</v>
      </c>
      <c r="R24" s="102">
        <v>45</v>
      </c>
      <c r="S24" s="102">
        <v>455</v>
      </c>
    </row>
    <row r="25" spans="1:19" s="7" customFormat="1">
      <c r="A25" s="102">
        <f t="shared" si="7"/>
        <v>17</v>
      </c>
      <c r="B25" s="83" t="s">
        <v>93</v>
      </c>
      <c r="C25" s="103">
        <f t="shared" si="0"/>
        <v>9618</v>
      </c>
      <c r="D25" s="81">
        <f t="shared" si="2"/>
        <v>9345</v>
      </c>
      <c r="E25" s="104">
        <v>2805</v>
      </c>
      <c r="F25" s="104">
        <v>6540</v>
      </c>
      <c r="G25" s="82">
        <f t="shared" si="3"/>
        <v>53</v>
      </c>
      <c r="H25" s="105">
        <v>13</v>
      </c>
      <c r="I25" s="105">
        <v>40</v>
      </c>
      <c r="J25" s="82">
        <f t="shared" si="4"/>
        <v>220</v>
      </c>
      <c r="K25" s="105">
        <v>55</v>
      </c>
      <c r="L25" s="105">
        <v>165</v>
      </c>
      <c r="M25" s="87">
        <f t="shared" si="1"/>
        <v>14857</v>
      </c>
      <c r="N25" s="82">
        <f t="shared" si="5"/>
        <v>11457</v>
      </c>
      <c r="O25" s="105">
        <v>3780</v>
      </c>
      <c r="P25" s="105">
        <v>7677</v>
      </c>
      <c r="Q25" s="82">
        <f t="shared" si="6"/>
        <v>3400</v>
      </c>
      <c r="R25" s="105">
        <v>1020</v>
      </c>
      <c r="S25" s="105">
        <v>2380</v>
      </c>
    </row>
    <row r="26" spans="1:19">
      <c r="A26" s="99">
        <f t="shared" si="7"/>
        <v>18</v>
      </c>
      <c r="B26" s="83" t="s">
        <v>94</v>
      </c>
      <c r="C26" s="94">
        <f t="shared" si="0"/>
        <v>1233</v>
      </c>
      <c r="D26" s="81">
        <f t="shared" si="2"/>
        <v>1233</v>
      </c>
      <c r="E26" s="88">
        <v>290</v>
      </c>
      <c r="F26" s="88">
        <v>943</v>
      </c>
      <c r="G26" s="96">
        <v>0</v>
      </c>
      <c r="H26" s="96">
        <v>0</v>
      </c>
      <c r="I26" s="96">
        <v>0</v>
      </c>
      <c r="J26" s="106">
        <v>0</v>
      </c>
      <c r="K26" s="96">
        <v>0</v>
      </c>
      <c r="L26" s="96">
        <v>0</v>
      </c>
      <c r="M26" s="82">
        <f t="shared" si="1"/>
        <v>780</v>
      </c>
      <c r="N26" s="96">
        <v>0</v>
      </c>
      <c r="O26" s="96">
        <v>0</v>
      </c>
      <c r="P26" s="96">
        <v>0</v>
      </c>
      <c r="Q26" s="82">
        <f t="shared" si="6"/>
        <v>780</v>
      </c>
      <c r="R26" s="99">
        <v>156</v>
      </c>
      <c r="S26" s="99">
        <v>624</v>
      </c>
    </row>
    <row r="27" spans="1:19" s="7" customFormat="1" ht="37.5">
      <c r="A27" s="98">
        <f t="shared" si="7"/>
        <v>19</v>
      </c>
      <c r="B27" s="107" t="s">
        <v>14</v>
      </c>
      <c r="C27" s="108">
        <f t="shared" si="0"/>
        <v>8064</v>
      </c>
      <c r="D27" s="81">
        <f t="shared" si="2"/>
        <v>8064</v>
      </c>
      <c r="E27" s="104">
        <v>3226</v>
      </c>
      <c r="F27" s="104">
        <v>4838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86">
        <f t="shared" si="1"/>
        <v>2250</v>
      </c>
      <c r="N27" s="106">
        <v>0</v>
      </c>
      <c r="O27" s="106">
        <v>0</v>
      </c>
      <c r="P27" s="106">
        <v>0</v>
      </c>
      <c r="Q27" s="82">
        <f t="shared" si="6"/>
        <v>2250</v>
      </c>
      <c r="R27" s="98">
        <v>900</v>
      </c>
      <c r="S27" s="104">
        <v>1350</v>
      </c>
    </row>
    <row r="28" spans="1:19" ht="56.25">
      <c r="A28" s="99"/>
      <c r="B28" s="109" t="s">
        <v>12</v>
      </c>
      <c r="C28" s="110">
        <f t="shared" si="0"/>
        <v>0</v>
      </c>
      <c r="D28" s="111">
        <v>0</v>
      </c>
      <c r="E28" s="111">
        <v>0</v>
      </c>
      <c r="F28" s="111">
        <v>0</v>
      </c>
      <c r="G28" s="111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0</v>
      </c>
      <c r="M28" s="81">
        <f t="shared" si="1"/>
        <v>6836</v>
      </c>
      <c r="N28" s="88">
        <v>6836</v>
      </c>
      <c r="O28" s="111">
        <v>0</v>
      </c>
      <c r="P28" s="111">
        <v>0</v>
      </c>
      <c r="Q28" s="111">
        <v>0</v>
      </c>
      <c r="R28" s="111">
        <v>0</v>
      </c>
      <c r="S28" s="111">
        <v>0</v>
      </c>
    </row>
    <row r="29" spans="1:19">
      <c r="A29" s="99"/>
      <c r="B29" s="91" t="s">
        <v>87</v>
      </c>
      <c r="C29" s="95">
        <f t="shared" ref="C29:S29" si="8">SUM(C9:C28)</f>
        <v>111811</v>
      </c>
      <c r="D29" s="92">
        <f t="shared" si="8"/>
        <v>109481</v>
      </c>
      <c r="E29" s="92">
        <f t="shared" si="8"/>
        <v>40271</v>
      </c>
      <c r="F29" s="92">
        <f t="shared" si="8"/>
        <v>69210</v>
      </c>
      <c r="G29" s="93">
        <f t="shared" si="8"/>
        <v>646</v>
      </c>
      <c r="H29" s="92">
        <f t="shared" si="8"/>
        <v>203</v>
      </c>
      <c r="I29" s="92">
        <f t="shared" si="8"/>
        <v>443</v>
      </c>
      <c r="J29" s="93">
        <f t="shared" si="8"/>
        <v>1684</v>
      </c>
      <c r="K29" s="93">
        <f t="shared" si="8"/>
        <v>481</v>
      </c>
      <c r="L29" s="93">
        <f t="shared" si="8"/>
        <v>1203</v>
      </c>
      <c r="M29" s="93">
        <f t="shared" si="8"/>
        <v>155384</v>
      </c>
      <c r="N29" s="93">
        <f t="shared" si="8"/>
        <v>122303</v>
      </c>
      <c r="O29" s="93">
        <f t="shared" si="8"/>
        <v>39515</v>
      </c>
      <c r="P29" s="93">
        <f t="shared" si="8"/>
        <v>75952</v>
      </c>
      <c r="Q29" s="93">
        <f t="shared" si="8"/>
        <v>33081</v>
      </c>
      <c r="R29" s="93">
        <f t="shared" si="8"/>
        <v>11203</v>
      </c>
      <c r="S29" s="93">
        <f t="shared" si="8"/>
        <v>21878</v>
      </c>
    </row>
    <row r="31" spans="1:19">
      <c r="B31" s="7"/>
      <c r="C31" s="112"/>
      <c r="D31" s="8"/>
      <c r="E31" s="113"/>
      <c r="F31" s="113"/>
      <c r="G31" s="8"/>
      <c r="H31" s="113"/>
      <c r="I31" s="8"/>
      <c r="J31" s="114"/>
      <c r="M31" s="114"/>
      <c r="N31" s="115"/>
      <c r="Q31" s="115"/>
    </row>
    <row r="32" spans="1:19">
      <c r="A32" s="78"/>
      <c r="B32" s="7"/>
      <c r="C32" s="7"/>
      <c r="D32" s="8"/>
      <c r="E32" s="8"/>
      <c r="F32" s="8"/>
      <c r="G32" s="8"/>
      <c r="H32" s="8"/>
      <c r="I32" s="8"/>
      <c r="J32" s="78"/>
      <c r="K32" s="78"/>
      <c r="L32" s="78"/>
      <c r="M32" s="78"/>
    </row>
    <row r="33" spans="1:13">
      <c r="A33" s="78"/>
      <c r="B33" s="7"/>
      <c r="C33" s="7"/>
      <c r="D33" s="8"/>
      <c r="E33" s="8"/>
      <c r="F33" s="8"/>
      <c r="G33" s="8"/>
      <c r="H33" s="8"/>
      <c r="I33" s="8"/>
      <c r="J33" s="78"/>
      <c r="K33" s="78"/>
      <c r="L33" s="78"/>
      <c r="M33" s="78"/>
    </row>
    <row r="34" spans="1:13">
      <c r="A34" s="78"/>
      <c r="B34" s="7"/>
      <c r="C34" s="7"/>
      <c r="D34" s="8"/>
      <c r="E34" s="8"/>
      <c r="F34" s="8"/>
      <c r="G34" s="8"/>
      <c r="H34" s="8"/>
      <c r="I34" s="8"/>
      <c r="J34" s="78"/>
      <c r="K34" s="78"/>
      <c r="L34" s="78"/>
      <c r="M34" s="78"/>
    </row>
  </sheetData>
  <mergeCells count="24">
    <mergeCell ref="K7:L7"/>
    <mergeCell ref="N7:N8"/>
    <mergeCell ref="O7:P7"/>
    <mergeCell ref="D7:D8"/>
    <mergeCell ref="E7:F7"/>
    <mergeCell ref="G7:G8"/>
    <mergeCell ref="H7:I7"/>
    <mergeCell ref="J7:J8"/>
    <mergeCell ref="Q7:Q8"/>
    <mergeCell ref="A2:Q2"/>
    <mergeCell ref="A4:A8"/>
    <mergeCell ref="B4:B8"/>
    <mergeCell ref="C4:L4"/>
    <mergeCell ref="M4:S4"/>
    <mergeCell ref="C5:C8"/>
    <mergeCell ref="D5:L5"/>
    <mergeCell ref="R7:S7"/>
    <mergeCell ref="M5:M8"/>
    <mergeCell ref="N5:S5"/>
    <mergeCell ref="D6:F6"/>
    <mergeCell ref="G6:I6"/>
    <mergeCell ref="J6:L6"/>
    <mergeCell ref="N6:P6"/>
    <mergeCell ref="Q6:S6"/>
  </mergeCells>
  <pageMargins left="0.11811023622047245" right="0.11811023622047245" top="0.74803149606299213" bottom="0.74803149606299213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7"/>
  <sheetViews>
    <sheetView workbookViewId="0">
      <selection activeCell="B5" sqref="B5"/>
    </sheetView>
  </sheetViews>
  <sheetFormatPr defaultRowHeight="14.25"/>
  <cols>
    <col min="1" max="1" width="36" customWidth="1"/>
    <col min="2" max="2" width="17.875" customWidth="1"/>
  </cols>
  <sheetData>
    <row r="5" spans="1:2" ht="42" customHeight="1">
      <c r="A5" s="9" t="s">
        <v>18</v>
      </c>
      <c r="B5" s="97">
        <f>+'ДП+2 этап'!E15+'ДП+2 этап'!E38+'ДП+2 этап'!E51+'ДП+2 этап'!E62+'ДП+2 этап'!E71+'ДП+2 этап'!E81+'ДП+2 этап'!E94+'ДП+2 этап'!E98+'ДП+2 этап'!E113+'ДП+2 этап'!E125+'ДП+2 этап'!E135+'ДП+2 этап'!E148+'ДП+2 этап'!E161+'ДП+2 этап'!E170+'ДП+2 этап'!E176+'ДП+2 этап'!E195+'ДП+2 этап'!E205+'ДП+2 этап'!E216+'ДП+2 этап'!E230</f>
        <v>16058</v>
      </c>
    </row>
    <row r="6" spans="1:2" ht="42" customHeight="1">
      <c r="A6" s="72" t="s">
        <v>13</v>
      </c>
      <c r="B6" s="97">
        <f>+'ДП+2 этап'!E231+'ДП+2 этап'!E217+'ДП+2 этап'!E206+'ДП+2 этап'!E196+'ДП+2 этап'!E177+'ДП+2 этап'!E171+'ДП+2 этап'!E162+'ДП+2 этап'!E149+'ДП+2 этап'!E136+'ДП+2 этап'!E126+'ДП+2 этап'!E114+'ДП+2 этап'!E99+'ДП+2 этап'!E95+'ДП+2 этап'!E82+'ДП+2 этап'!E72+'ДП+2 этап'!E63+'ДП+2 этап'!E52+'ДП+2 этап'!E39+'ДП+2 этап'!E16</f>
        <v>76912</v>
      </c>
    </row>
    <row r="7" spans="1:2">
      <c r="B7" s="97">
        <f>SUM(B5:B6)</f>
        <v>92970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ДП+2 этап</vt:lpstr>
      <vt:lpstr>Профмероприятия</vt:lpstr>
      <vt:lpstr>Лист3</vt:lpstr>
      <vt:lpstr>'ДП+2 этап'!Заголовки_для_печати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Светлана В. Малашенко</cp:lastModifiedBy>
  <cp:revision>54</cp:revision>
  <cp:lastPrinted>2021-05-04T12:32:55Z</cp:lastPrinted>
  <dcterms:created xsi:type="dcterms:W3CDTF">2018-05-14T05:30:47Z</dcterms:created>
  <dcterms:modified xsi:type="dcterms:W3CDTF">2021-05-05T08:27:14Z</dcterms:modified>
</cp:coreProperties>
</file>