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35" windowWidth="15000" windowHeight="6810" tabRatio="636"/>
  </bookViews>
  <sheets>
    <sheet name="Стационар" sheetId="25" r:id="rId1"/>
    <sheet name="ВМП" sheetId="26" r:id="rId2"/>
    <sheet name="Свод" sheetId="27" state="hidden" r:id="rId3"/>
    <sheet name="Лист1" sheetId="28" state="hidden" r:id="rId4"/>
  </sheets>
  <definedNames>
    <definedName name="_xlnm.Print_Titles" localSheetId="1">ВМП!$9:$13</definedName>
    <definedName name="_xlnm.Print_Titles" localSheetId="0">Стационар!$9:$13</definedName>
  </definedNames>
  <calcPr calcId="145621"/>
</workbook>
</file>

<file path=xl/calcChain.xml><?xml version="1.0" encoding="utf-8"?>
<calcChain xmlns="http://schemas.openxmlformats.org/spreadsheetml/2006/main">
  <c r="S47" i="26" l="1"/>
  <c r="R47" i="26"/>
  <c r="P47" i="26"/>
  <c r="O47" i="26"/>
  <c r="M47" i="26"/>
  <c r="L47" i="26"/>
  <c r="J47" i="26"/>
  <c r="I47" i="26"/>
  <c r="S14" i="26"/>
  <c r="R14" i="26"/>
  <c r="P14" i="26"/>
  <c r="O14" i="26"/>
  <c r="M14" i="26"/>
  <c r="L14" i="26"/>
  <c r="J14" i="26"/>
  <c r="I14" i="26"/>
  <c r="S142" i="25" l="1"/>
  <c r="R142" i="25"/>
  <c r="P142" i="25"/>
  <c r="O142" i="25"/>
  <c r="M142" i="25"/>
  <c r="L142" i="25"/>
  <c r="J142" i="25"/>
  <c r="I142" i="25"/>
  <c r="Q151" i="25"/>
  <c r="N151" i="25"/>
  <c r="K151" i="25"/>
  <c r="H151" i="25"/>
  <c r="G151" i="25"/>
  <c r="F151" i="25"/>
  <c r="Q143" i="25"/>
  <c r="N143" i="25"/>
  <c r="K143" i="25"/>
  <c r="H143" i="25"/>
  <c r="G143" i="25"/>
  <c r="F143" i="25"/>
  <c r="Q144" i="25"/>
  <c r="N144" i="25"/>
  <c r="K144" i="25"/>
  <c r="H144" i="25"/>
  <c r="G144" i="25"/>
  <c r="F144" i="25"/>
  <c r="E151" i="25" l="1"/>
  <c r="E143" i="25"/>
  <c r="E144" i="25"/>
  <c r="Q148" i="25"/>
  <c r="N148" i="25"/>
  <c r="K148" i="25"/>
  <c r="H148" i="25"/>
  <c r="G148" i="25"/>
  <c r="F148" i="25"/>
  <c r="E148" i="25" l="1"/>
  <c r="S65" i="26"/>
  <c r="R65" i="26"/>
  <c r="P65" i="26"/>
  <c r="O65" i="26"/>
  <c r="M65" i="26"/>
  <c r="L65" i="26"/>
  <c r="J65" i="26"/>
  <c r="I65" i="26"/>
  <c r="Q74" i="26"/>
  <c r="N74" i="26"/>
  <c r="K74" i="26"/>
  <c r="H74" i="26"/>
  <c r="G74" i="26"/>
  <c r="F74" i="26"/>
  <c r="E74" i="26" l="1"/>
  <c r="F79" i="25"/>
  <c r="E79" i="25" s="1"/>
  <c r="G79" i="25"/>
  <c r="F80" i="25"/>
  <c r="G80" i="25"/>
  <c r="E81" i="25"/>
  <c r="F81" i="25"/>
  <c r="G81" i="25"/>
  <c r="S78" i="25"/>
  <c r="R78" i="25"/>
  <c r="Q78" i="25" s="1"/>
  <c r="P78" i="25"/>
  <c r="O78" i="25"/>
  <c r="N78" i="25"/>
  <c r="M78" i="25"/>
  <c r="K78" i="25" s="1"/>
  <c r="L78" i="25"/>
  <c r="J78" i="25"/>
  <c r="I78" i="25"/>
  <c r="G78" i="25" l="1"/>
  <c r="F78" i="25"/>
  <c r="E78" i="25" s="1"/>
  <c r="E15" i="27" s="1"/>
  <c r="D15" i="27" s="1"/>
  <c r="H78" i="25"/>
  <c r="E80" i="25"/>
  <c r="A29" i="27"/>
  <c r="A30" i="27"/>
  <c r="A10" i="27"/>
  <c r="A11" i="27" s="1"/>
  <c r="A12" i="27" s="1"/>
  <c r="A13" i="27" s="1"/>
  <c r="A14" i="27" s="1"/>
  <c r="A15" i="27" s="1"/>
  <c r="A16" i="27" s="1"/>
  <c r="A17" i="27" s="1"/>
  <c r="S125" i="25"/>
  <c r="R125" i="25"/>
  <c r="P125" i="25"/>
  <c r="O125" i="25"/>
  <c r="M125" i="25"/>
  <c r="L125" i="25"/>
  <c r="J125" i="25"/>
  <c r="I125" i="25"/>
  <c r="S85" i="25"/>
  <c r="R85" i="25"/>
  <c r="P85" i="25"/>
  <c r="O85" i="25"/>
  <c r="M85" i="25"/>
  <c r="L85" i="25"/>
  <c r="J85" i="25"/>
  <c r="I85" i="25"/>
  <c r="D33" i="27"/>
  <c r="A18" i="27" l="1"/>
  <c r="A19" i="27" s="1"/>
  <c r="A20" i="27" s="1"/>
  <c r="A21" i="27" s="1"/>
  <c r="A22" i="27" s="1"/>
  <c r="A23" i="27" s="1"/>
  <c r="A24" i="27" s="1"/>
  <c r="A25" i="27" s="1"/>
  <c r="A26" i="27" s="1"/>
  <c r="A27" i="27" s="1"/>
  <c r="A28" i="27" s="1"/>
  <c r="A31" i="27" s="1"/>
  <c r="A32" i="27" s="1"/>
  <c r="S91" i="25" l="1"/>
  <c r="R91" i="25"/>
  <c r="P91" i="25"/>
  <c r="O91" i="25"/>
  <c r="M91" i="25"/>
  <c r="L91" i="25"/>
  <c r="J91" i="25"/>
  <c r="I91" i="25"/>
  <c r="Q97" i="25"/>
  <c r="N97" i="25"/>
  <c r="K97" i="25"/>
  <c r="H97" i="25"/>
  <c r="G97" i="25"/>
  <c r="F97" i="25"/>
  <c r="Q96" i="25"/>
  <c r="N96" i="25"/>
  <c r="K96" i="25"/>
  <c r="H96" i="25"/>
  <c r="G96" i="25"/>
  <c r="F96" i="25"/>
  <c r="Q95" i="25"/>
  <c r="N95" i="25"/>
  <c r="K95" i="25"/>
  <c r="H95" i="25"/>
  <c r="G95" i="25"/>
  <c r="F95" i="25"/>
  <c r="Q94" i="25"/>
  <c r="N94" i="25"/>
  <c r="K94" i="25"/>
  <c r="H94" i="25"/>
  <c r="G94" i="25"/>
  <c r="F94" i="25"/>
  <c r="Q93" i="25"/>
  <c r="N93" i="25"/>
  <c r="K93" i="25"/>
  <c r="H93" i="25"/>
  <c r="G93" i="25"/>
  <c r="F93" i="25"/>
  <c r="Q92" i="25"/>
  <c r="N92" i="25"/>
  <c r="K92" i="25"/>
  <c r="H92" i="25"/>
  <c r="G92" i="25"/>
  <c r="F92" i="25"/>
  <c r="E93" i="25" l="1"/>
  <c r="E97" i="25"/>
  <c r="E96" i="25"/>
  <c r="E95" i="25"/>
  <c r="E92" i="25"/>
  <c r="E94" i="25"/>
  <c r="Q141" i="25" l="1"/>
  <c r="N141" i="25"/>
  <c r="K141" i="25"/>
  <c r="H141" i="25"/>
  <c r="G141" i="25"/>
  <c r="F141" i="25"/>
  <c r="Q140" i="25"/>
  <c r="N140" i="25"/>
  <c r="K140" i="25"/>
  <c r="H140" i="25"/>
  <c r="G140" i="25"/>
  <c r="F140" i="25"/>
  <c r="Q139" i="25"/>
  <c r="N139" i="25"/>
  <c r="K139" i="25"/>
  <c r="H139" i="25"/>
  <c r="G139" i="25"/>
  <c r="F139" i="25"/>
  <c r="Q138" i="25"/>
  <c r="N138" i="25"/>
  <c r="K138" i="25"/>
  <c r="H138" i="25"/>
  <c r="G138" i="25"/>
  <c r="F138" i="25"/>
  <c r="Q137" i="25"/>
  <c r="N137" i="25"/>
  <c r="K137" i="25"/>
  <c r="H137" i="25"/>
  <c r="G137" i="25"/>
  <c r="F137" i="25"/>
  <c r="Q136" i="25"/>
  <c r="N136" i="25"/>
  <c r="K136" i="25"/>
  <c r="H136" i="25"/>
  <c r="G136" i="25"/>
  <c r="F136" i="25"/>
  <c r="Q135" i="25"/>
  <c r="N135" i="25"/>
  <c r="K135" i="25"/>
  <c r="H135" i="25"/>
  <c r="G135" i="25"/>
  <c r="F135" i="25"/>
  <c r="Q134" i="25"/>
  <c r="N134" i="25"/>
  <c r="K134" i="25"/>
  <c r="H134" i="25"/>
  <c r="G134" i="25"/>
  <c r="F134" i="25"/>
  <c r="Q133" i="25"/>
  <c r="N133" i="25"/>
  <c r="K133" i="25"/>
  <c r="H133" i="25"/>
  <c r="G133" i="25"/>
  <c r="F133" i="25"/>
  <c r="Q132" i="25"/>
  <c r="N132" i="25"/>
  <c r="K132" i="25"/>
  <c r="H132" i="25"/>
  <c r="G132" i="25"/>
  <c r="F132" i="25"/>
  <c r="Q131" i="25"/>
  <c r="N131" i="25"/>
  <c r="K131" i="25"/>
  <c r="H131" i="25"/>
  <c r="G131" i="25"/>
  <c r="F131" i="25"/>
  <c r="Q130" i="25"/>
  <c r="N130" i="25"/>
  <c r="K130" i="25"/>
  <c r="H130" i="25"/>
  <c r="G130" i="25"/>
  <c r="F130" i="25"/>
  <c r="Q129" i="25"/>
  <c r="N129" i="25"/>
  <c r="K129" i="25"/>
  <c r="H129" i="25"/>
  <c r="G129" i="25"/>
  <c r="F129" i="25"/>
  <c r="Q128" i="25"/>
  <c r="N128" i="25"/>
  <c r="K128" i="25"/>
  <c r="H128" i="25"/>
  <c r="G128" i="25"/>
  <c r="F128" i="25"/>
  <c r="S127" i="25"/>
  <c r="R127" i="25"/>
  <c r="P127" i="25"/>
  <c r="O127" i="25"/>
  <c r="M127" i="25"/>
  <c r="L127" i="25"/>
  <c r="J127" i="25"/>
  <c r="I127" i="25"/>
  <c r="F127" i="25" l="1"/>
  <c r="E130" i="25"/>
  <c r="E138" i="25"/>
  <c r="K127" i="25"/>
  <c r="Q127" i="25"/>
  <c r="E137" i="25"/>
  <c r="E141" i="25"/>
  <c r="E129" i="25"/>
  <c r="E133" i="25"/>
  <c r="E135" i="25"/>
  <c r="N127" i="25"/>
  <c r="E128" i="25"/>
  <c r="E134" i="25"/>
  <c r="E136" i="25"/>
  <c r="H127" i="25"/>
  <c r="E132" i="25"/>
  <c r="E140" i="25"/>
  <c r="E131" i="25"/>
  <c r="E139" i="25"/>
  <c r="G127" i="25"/>
  <c r="E127" i="25" l="1"/>
  <c r="E27" i="27" l="1"/>
  <c r="Q116" i="25"/>
  <c r="N116" i="25"/>
  <c r="K116" i="25"/>
  <c r="H116" i="25"/>
  <c r="G116" i="25"/>
  <c r="F116" i="25"/>
  <c r="Q115" i="25"/>
  <c r="N115" i="25"/>
  <c r="K115" i="25"/>
  <c r="H115" i="25"/>
  <c r="G115" i="25"/>
  <c r="F115" i="25"/>
  <c r="Q114" i="25"/>
  <c r="N114" i="25"/>
  <c r="K114" i="25"/>
  <c r="H114" i="25"/>
  <c r="G114" i="25"/>
  <c r="F114" i="25"/>
  <c r="Q113" i="25"/>
  <c r="N113" i="25"/>
  <c r="K113" i="25"/>
  <c r="H113" i="25"/>
  <c r="G113" i="25"/>
  <c r="F113" i="25"/>
  <c r="Q112" i="25"/>
  <c r="N112" i="25"/>
  <c r="K112" i="25"/>
  <c r="H112" i="25"/>
  <c r="G112" i="25"/>
  <c r="F112" i="25"/>
  <c r="Q111" i="25"/>
  <c r="N111" i="25"/>
  <c r="K111" i="25"/>
  <c r="H111" i="25"/>
  <c r="G111" i="25"/>
  <c r="F111" i="25"/>
  <c r="S110" i="25"/>
  <c r="R110" i="25"/>
  <c r="P110" i="25"/>
  <c r="O110" i="25"/>
  <c r="M110" i="25"/>
  <c r="L110" i="25"/>
  <c r="J110" i="25"/>
  <c r="I110" i="25"/>
  <c r="E111" i="25" l="1"/>
  <c r="E115" i="25"/>
  <c r="K110" i="25"/>
  <c r="Q110" i="25"/>
  <c r="E112" i="25"/>
  <c r="E116" i="25"/>
  <c r="F110" i="25"/>
  <c r="E114" i="25"/>
  <c r="G110" i="25"/>
  <c r="N110" i="25"/>
  <c r="H110" i="25"/>
  <c r="E113" i="25"/>
  <c r="E110" i="25" l="1"/>
  <c r="Q57" i="26"/>
  <c r="N57" i="26"/>
  <c r="K57" i="26"/>
  <c r="H57" i="26"/>
  <c r="G57" i="26"/>
  <c r="F57" i="26"/>
  <c r="Q56" i="26"/>
  <c r="N56" i="26"/>
  <c r="K56" i="26"/>
  <c r="H56" i="26"/>
  <c r="G56" i="26"/>
  <c r="F56" i="26"/>
  <c r="S55" i="26"/>
  <c r="R55" i="26"/>
  <c r="P55" i="26"/>
  <c r="O55" i="26"/>
  <c r="M55" i="26"/>
  <c r="L55" i="26"/>
  <c r="J55" i="26"/>
  <c r="I55" i="26"/>
  <c r="Q62" i="25"/>
  <c r="N62" i="25"/>
  <c r="K62" i="25"/>
  <c r="H62" i="25"/>
  <c r="G62" i="25"/>
  <c r="F62" i="25"/>
  <c r="Q61" i="25"/>
  <c r="N61" i="25"/>
  <c r="K61" i="25"/>
  <c r="H61" i="25"/>
  <c r="G61" i="25"/>
  <c r="F61" i="25"/>
  <c r="Q60" i="25"/>
  <c r="N60" i="25"/>
  <c r="K60" i="25"/>
  <c r="H60" i="25"/>
  <c r="G60" i="25"/>
  <c r="F60" i="25"/>
  <c r="Q59" i="25"/>
  <c r="N59" i="25"/>
  <c r="K59" i="25"/>
  <c r="H59" i="25"/>
  <c r="G59" i="25"/>
  <c r="F59" i="25"/>
  <c r="Q58" i="25"/>
  <c r="N58" i="25"/>
  <c r="K58" i="25"/>
  <c r="H58" i="25"/>
  <c r="G58" i="25"/>
  <c r="F58" i="25"/>
  <c r="Q57" i="25"/>
  <c r="N57" i="25"/>
  <c r="K57" i="25"/>
  <c r="H57" i="25"/>
  <c r="G57" i="25"/>
  <c r="F57" i="25"/>
  <c r="Q56" i="25"/>
  <c r="N56" i="25"/>
  <c r="K56" i="25"/>
  <c r="H56" i="25"/>
  <c r="G56" i="25"/>
  <c r="F56" i="25"/>
  <c r="Q55" i="25"/>
  <c r="N55" i="25"/>
  <c r="K55" i="25"/>
  <c r="H55" i="25"/>
  <c r="G55" i="25"/>
  <c r="F55" i="25"/>
  <c r="Q54" i="25"/>
  <c r="N54" i="25"/>
  <c r="K54" i="25"/>
  <c r="H54" i="25"/>
  <c r="G54" i="25"/>
  <c r="F54" i="25"/>
  <c r="Q53" i="25"/>
  <c r="N53" i="25"/>
  <c r="K53" i="25"/>
  <c r="H53" i="25"/>
  <c r="G53" i="25"/>
  <c r="F53" i="25"/>
  <c r="Q52" i="25"/>
  <c r="N52" i="25"/>
  <c r="K52" i="25"/>
  <c r="H52" i="25"/>
  <c r="G52" i="25"/>
  <c r="F52" i="25"/>
  <c r="S51" i="25"/>
  <c r="R51" i="25"/>
  <c r="P51" i="25"/>
  <c r="O51" i="25"/>
  <c r="M51" i="25"/>
  <c r="L51" i="25"/>
  <c r="J51" i="25"/>
  <c r="I51" i="25"/>
  <c r="E22" i="27" l="1"/>
  <c r="D22" i="27" s="1"/>
  <c r="K55" i="26"/>
  <c r="E57" i="26"/>
  <c r="E56" i="26"/>
  <c r="H51" i="25"/>
  <c r="E54" i="25"/>
  <c r="E62" i="25"/>
  <c r="E53" i="25"/>
  <c r="E61" i="25"/>
  <c r="G51" i="25"/>
  <c r="E52" i="25"/>
  <c r="E56" i="25"/>
  <c r="E60" i="25"/>
  <c r="N51" i="25"/>
  <c r="E57" i="25"/>
  <c r="K51" i="25"/>
  <c r="E58" i="25"/>
  <c r="F55" i="26"/>
  <c r="Q55" i="26"/>
  <c r="H55" i="26"/>
  <c r="G55" i="26"/>
  <c r="N55" i="26"/>
  <c r="F51" i="25"/>
  <c r="Q51" i="25"/>
  <c r="E59" i="25"/>
  <c r="E55" i="25"/>
  <c r="E51" i="25" l="1"/>
  <c r="E11" i="27" s="1"/>
  <c r="E55" i="26"/>
  <c r="F11" i="27" l="1"/>
  <c r="D11" i="27" s="1"/>
  <c r="Q109" i="25"/>
  <c r="N109" i="25"/>
  <c r="K109" i="25"/>
  <c r="H109" i="25"/>
  <c r="G109" i="25"/>
  <c r="F109" i="25"/>
  <c r="Q108" i="25"/>
  <c r="N108" i="25"/>
  <c r="K108" i="25"/>
  <c r="H108" i="25"/>
  <c r="G108" i="25"/>
  <c r="F108" i="25"/>
  <c r="Q107" i="25"/>
  <c r="N107" i="25"/>
  <c r="K107" i="25"/>
  <c r="H107" i="25"/>
  <c r="G107" i="25"/>
  <c r="F107" i="25"/>
  <c r="Q106" i="25"/>
  <c r="N106" i="25"/>
  <c r="K106" i="25"/>
  <c r="H106" i="25"/>
  <c r="G106" i="25"/>
  <c r="F106" i="25"/>
  <c r="Q105" i="25"/>
  <c r="N105" i="25"/>
  <c r="K105" i="25"/>
  <c r="H105" i="25"/>
  <c r="G105" i="25"/>
  <c r="F105" i="25"/>
  <c r="Q104" i="25"/>
  <c r="N104" i="25"/>
  <c r="K104" i="25"/>
  <c r="H104" i="25"/>
  <c r="G104" i="25"/>
  <c r="F104" i="25"/>
  <c r="S103" i="25"/>
  <c r="R103" i="25"/>
  <c r="P103" i="25"/>
  <c r="O103" i="25"/>
  <c r="M103" i="25"/>
  <c r="L103" i="25"/>
  <c r="J103" i="25"/>
  <c r="I103" i="25"/>
  <c r="E107" i="25" l="1"/>
  <c r="E109" i="25"/>
  <c r="E106" i="25"/>
  <c r="E108" i="25"/>
  <c r="Q103" i="25"/>
  <c r="H103" i="25"/>
  <c r="N103" i="25"/>
  <c r="K103" i="25"/>
  <c r="G103" i="25"/>
  <c r="E105" i="25"/>
  <c r="E104" i="25"/>
  <c r="F103" i="25"/>
  <c r="E103" i="25" l="1"/>
  <c r="E21" i="27" l="1"/>
  <c r="D21" i="27" s="1"/>
  <c r="Q156" i="25"/>
  <c r="N156" i="25"/>
  <c r="K156" i="25"/>
  <c r="H156" i="25"/>
  <c r="G156" i="25"/>
  <c r="F156" i="25"/>
  <c r="Q155" i="25"/>
  <c r="N155" i="25"/>
  <c r="K155" i="25"/>
  <c r="H155" i="25"/>
  <c r="G155" i="25"/>
  <c r="F155" i="25"/>
  <c r="Q154" i="25"/>
  <c r="N154" i="25"/>
  <c r="K154" i="25"/>
  <c r="H154" i="25"/>
  <c r="G154" i="25"/>
  <c r="F154" i="25"/>
  <c r="Q153" i="25"/>
  <c r="N153" i="25"/>
  <c r="K153" i="25"/>
  <c r="H153" i="25"/>
  <c r="G153" i="25"/>
  <c r="F153" i="25"/>
  <c r="Q152" i="25"/>
  <c r="N152" i="25"/>
  <c r="K152" i="25"/>
  <c r="H152" i="25"/>
  <c r="G152" i="25"/>
  <c r="F152" i="25"/>
  <c r="Q150" i="25"/>
  <c r="N150" i="25"/>
  <c r="K150" i="25"/>
  <c r="H150" i="25"/>
  <c r="G150" i="25"/>
  <c r="F150" i="25"/>
  <c r="Q149" i="25"/>
  <c r="N149" i="25"/>
  <c r="K149" i="25"/>
  <c r="H149" i="25"/>
  <c r="G149" i="25"/>
  <c r="F149" i="25"/>
  <c r="Q147" i="25"/>
  <c r="N147" i="25"/>
  <c r="K147" i="25"/>
  <c r="H147" i="25"/>
  <c r="G147" i="25"/>
  <c r="F147" i="25"/>
  <c r="Q146" i="25"/>
  <c r="N146" i="25"/>
  <c r="K146" i="25"/>
  <c r="H146" i="25"/>
  <c r="G146" i="25"/>
  <c r="F146" i="25"/>
  <c r="Q145" i="25"/>
  <c r="N145" i="25"/>
  <c r="K145" i="25"/>
  <c r="H145" i="25"/>
  <c r="G145" i="25"/>
  <c r="F145" i="25"/>
  <c r="H142" i="25" l="1"/>
  <c r="E155" i="25"/>
  <c r="E150" i="25"/>
  <c r="E145" i="25"/>
  <c r="E147" i="25"/>
  <c r="K142" i="25"/>
  <c r="Q142" i="25"/>
  <c r="E146" i="25"/>
  <c r="E149" i="25"/>
  <c r="E152" i="25"/>
  <c r="E154" i="25"/>
  <c r="E153" i="25"/>
  <c r="F142" i="25"/>
  <c r="G142" i="25"/>
  <c r="N142" i="25"/>
  <c r="E156" i="25"/>
  <c r="E142" i="25" l="1"/>
  <c r="E28" i="27" l="1"/>
  <c r="D28" i="27" s="1"/>
  <c r="Q102" i="25"/>
  <c r="N102" i="25"/>
  <c r="K102" i="25"/>
  <c r="H102" i="25"/>
  <c r="G102" i="25"/>
  <c r="F102" i="25"/>
  <c r="Q101" i="25"/>
  <c r="N101" i="25"/>
  <c r="K101" i="25"/>
  <c r="H101" i="25"/>
  <c r="G101" i="25"/>
  <c r="F101" i="25"/>
  <c r="Q100" i="25"/>
  <c r="N100" i="25"/>
  <c r="K100" i="25"/>
  <c r="H100" i="25"/>
  <c r="G100" i="25"/>
  <c r="F100" i="25"/>
  <c r="Q99" i="25"/>
  <c r="N99" i="25"/>
  <c r="K99" i="25"/>
  <c r="H99" i="25"/>
  <c r="G99" i="25"/>
  <c r="F99" i="25"/>
  <c r="S98" i="25"/>
  <c r="R98" i="25"/>
  <c r="P98" i="25"/>
  <c r="O98" i="25"/>
  <c r="M98" i="25"/>
  <c r="L98" i="25"/>
  <c r="J98" i="25"/>
  <c r="I98" i="25"/>
  <c r="E99" i="25" l="1"/>
  <c r="N98" i="25"/>
  <c r="K98" i="25"/>
  <c r="H98" i="25"/>
  <c r="E101" i="25"/>
  <c r="E100" i="25"/>
  <c r="G98" i="25"/>
  <c r="E102" i="25"/>
  <c r="F98" i="25"/>
  <c r="Q98" i="25"/>
  <c r="E98" i="25" l="1"/>
  <c r="E20" i="27" l="1"/>
  <c r="D20" i="27" s="1"/>
  <c r="Q73" i="26"/>
  <c r="N73" i="26"/>
  <c r="K73" i="26"/>
  <c r="H73" i="26"/>
  <c r="G73" i="26"/>
  <c r="F73" i="26"/>
  <c r="Q72" i="26"/>
  <c r="N72" i="26"/>
  <c r="K72" i="26"/>
  <c r="H72" i="26"/>
  <c r="G72" i="26"/>
  <c r="F72" i="26"/>
  <c r="Q71" i="26"/>
  <c r="N71" i="26"/>
  <c r="K71" i="26"/>
  <c r="H71" i="26"/>
  <c r="G71" i="26"/>
  <c r="F71" i="26"/>
  <c r="Q70" i="26"/>
  <c r="N70" i="26"/>
  <c r="K70" i="26"/>
  <c r="H70" i="26"/>
  <c r="G70" i="26"/>
  <c r="F70" i="26"/>
  <c r="Q69" i="26"/>
  <c r="N69" i="26"/>
  <c r="K69" i="26"/>
  <c r="H69" i="26"/>
  <c r="G69" i="26"/>
  <c r="F69" i="26"/>
  <c r="Q68" i="26"/>
  <c r="N68" i="26"/>
  <c r="K68" i="26"/>
  <c r="H68" i="26"/>
  <c r="G68" i="26"/>
  <c r="F68" i="26"/>
  <c r="Q67" i="26"/>
  <c r="N67" i="26"/>
  <c r="K67" i="26"/>
  <c r="H67" i="26"/>
  <c r="G67" i="26"/>
  <c r="F67" i="26"/>
  <c r="Q66" i="26"/>
  <c r="N66" i="26"/>
  <c r="K66" i="26"/>
  <c r="H66" i="26"/>
  <c r="G66" i="26"/>
  <c r="F66" i="26"/>
  <c r="E67" i="26" l="1"/>
  <c r="E66" i="26"/>
  <c r="E71" i="26"/>
  <c r="E73" i="26"/>
  <c r="K65" i="26"/>
  <c r="Q65" i="26"/>
  <c r="F65" i="26"/>
  <c r="N65" i="26"/>
  <c r="G65" i="26"/>
  <c r="E70" i="26"/>
  <c r="E72" i="26"/>
  <c r="E69" i="26"/>
  <c r="H65" i="26"/>
  <c r="E68" i="26"/>
  <c r="E65" i="26" l="1"/>
  <c r="F27" i="27" l="1"/>
  <c r="D27" i="27" s="1"/>
  <c r="Q178" i="25"/>
  <c r="N178" i="25"/>
  <c r="K178" i="25"/>
  <c r="H178" i="25"/>
  <c r="G178" i="25"/>
  <c r="F178" i="25"/>
  <c r="Q177" i="25"/>
  <c r="N177" i="25"/>
  <c r="K177" i="25"/>
  <c r="H177" i="25"/>
  <c r="G177" i="25"/>
  <c r="F177" i="25"/>
  <c r="S176" i="25"/>
  <c r="R176" i="25"/>
  <c r="P176" i="25"/>
  <c r="O176" i="25"/>
  <c r="M176" i="25"/>
  <c r="L176" i="25"/>
  <c r="J176" i="25"/>
  <c r="I176" i="25"/>
  <c r="N176" i="25" l="1"/>
  <c r="K176" i="25"/>
  <c r="Q176" i="25"/>
  <c r="E177" i="25"/>
  <c r="E178" i="25"/>
  <c r="F176" i="25"/>
  <c r="H176" i="25"/>
  <c r="G176" i="25"/>
  <c r="E176" i="25" l="1"/>
  <c r="E32" i="27" l="1"/>
  <c r="D32" i="27" s="1"/>
  <c r="Q90" i="25"/>
  <c r="N90" i="25"/>
  <c r="K90" i="25"/>
  <c r="H90" i="25"/>
  <c r="G90" i="25"/>
  <c r="F90" i="25"/>
  <c r="S89" i="25"/>
  <c r="R89" i="25"/>
  <c r="P89" i="25"/>
  <c r="O89" i="25"/>
  <c r="M89" i="25"/>
  <c r="L89" i="25"/>
  <c r="J89" i="25"/>
  <c r="I89" i="25"/>
  <c r="N89" i="25" l="1"/>
  <c r="K89" i="25"/>
  <c r="F89" i="25"/>
  <c r="H89" i="25"/>
  <c r="Q89" i="25"/>
  <c r="E90" i="25"/>
  <c r="G89" i="25"/>
  <c r="E89" i="25" l="1"/>
  <c r="S63" i="25"/>
  <c r="R63" i="25"/>
  <c r="P63" i="25"/>
  <c r="O63" i="25"/>
  <c r="M63" i="25"/>
  <c r="L63" i="25"/>
  <c r="J63" i="25"/>
  <c r="I63" i="25"/>
  <c r="Q59" i="26"/>
  <c r="N59" i="26"/>
  <c r="K59" i="26"/>
  <c r="H59" i="26"/>
  <c r="G59" i="26"/>
  <c r="F59" i="26"/>
  <c r="S58" i="26"/>
  <c r="R58" i="26"/>
  <c r="P58" i="26"/>
  <c r="O58" i="26"/>
  <c r="M58" i="26"/>
  <c r="L58" i="26"/>
  <c r="J58" i="26"/>
  <c r="I58" i="26"/>
  <c r="Q66" i="25"/>
  <c r="N66" i="25"/>
  <c r="K66" i="25"/>
  <c r="H66" i="25"/>
  <c r="G66" i="25"/>
  <c r="F66" i="25"/>
  <c r="Q65" i="25"/>
  <c r="N65" i="25"/>
  <c r="K65" i="25"/>
  <c r="H65" i="25"/>
  <c r="G65" i="25"/>
  <c r="F65" i="25"/>
  <c r="Q64" i="25"/>
  <c r="N64" i="25"/>
  <c r="K64" i="25"/>
  <c r="H64" i="25"/>
  <c r="G64" i="25"/>
  <c r="F64" i="25"/>
  <c r="E18" i="27" l="1"/>
  <c r="D18" i="27" s="1"/>
  <c r="E64" i="25"/>
  <c r="N63" i="25"/>
  <c r="N58" i="26"/>
  <c r="E59" i="26"/>
  <c r="K58" i="26"/>
  <c r="F58" i="26"/>
  <c r="G58" i="26"/>
  <c r="Q58" i="26"/>
  <c r="H58" i="26"/>
  <c r="E66" i="25"/>
  <c r="E65" i="25"/>
  <c r="K63" i="25"/>
  <c r="Q63" i="25"/>
  <c r="E58" i="26" l="1"/>
  <c r="F12" i="27" l="1"/>
  <c r="Q64" i="26"/>
  <c r="N64" i="26"/>
  <c r="K64" i="26"/>
  <c r="H64" i="26"/>
  <c r="G64" i="26"/>
  <c r="F64" i="26"/>
  <c r="Q63" i="26"/>
  <c r="N63" i="26"/>
  <c r="K63" i="26"/>
  <c r="H63" i="26"/>
  <c r="G63" i="26"/>
  <c r="F63" i="26"/>
  <c r="Q62" i="26"/>
  <c r="N62" i="26"/>
  <c r="K62" i="26"/>
  <c r="H62" i="26"/>
  <c r="G62" i="26"/>
  <c r="F62" i="26"/>
  <c r="Q61" i="26"/>
  <c r="N61" i="26"/>
  <c r="K61" i="26"/>
  <c r="H61" i="26"/>
  <c r="G61" i="26"/>
  <c r="F61" i="26"/>
  <c r="S60" i="26"/>
  <c r="R60" i="26"/>
  <c r="P60" i="26"/>
  <c r="O60" i="26"/>
  <c r="M60" i="26"/>
  <c r="L60" i="26"/>
  <c r="J60" i="26"/>
  <c r="I60" i="26"/>
  <c r="Q119" i="25"/>
  <c r="N119" i="25"/>
  <c r="K119" i="25"/>
  <c r="H119" i="25"/>
  <c r="G119" i="25"/>
  <c r="F119" i="25"/>
  <c r="Q118" i="25"/>
  <c r="N118" i="25"/>
  <c r="K118" i="25"/>
  <c r="H118" i="25"/>
  <c r="G118" i="25"/>
  <c r="F118" i="25"/>
  <c r="S117" i="25"/>
  <c r="R117" i="25"/>
  <c r="P117" i="25"/>
  <c r="O117" i="25"/>
  <c r="M117" i="25"/>
  <c r="L117" i="25"/>
  <c r="J117" i="25"/>
  <c r="I117" i="25"/>
  <c r="Q117" i="25" l="1"/>
  <c r="N117" i="25"/>
  <c r="E119" i="25"/>
  <c r="G60" i="26"/>
  <c r="F60" i="26"/>
  <c r="N60" i="26"/>
  <c r="K60" i="26"/>
  <c r="Q60" i="26"/>
  <c r="E62" i="26"/>
  <c r="E64" i="26"/>
  <c r="E63" i="26"/>
  <c r="H60" i="26"/>
  <c r="E61" i="26"/>
  <c r="H117" i="25"/>
  <c r="G117" i="25"/>
  <c r="K117" i="25"/>
  <c r="E118" i="25"/>
  <c r="F117" i="25"/>
  <c r="E60" i="26" l="1"/>
  <c r="E117" i="25"/>
  <c r="F23" i="27" l="1"/>
  <c r="E23" i="27"/>
  <c r="Q54" i="26"/>
  <c r="N54" i="26"/>
  <c r="K54" i="26"/>
  <c r="H54" i="26"/>
  <c r="G54" i="26"/>
  <c r="F54" i="26"/>
  <c r="Q53" i="26"/>
  <c r="N53" i="26"/>
  <c r="K53" i="26"/>
  <c r="H53" i="26"/>
  <c r="G53" i="26"/>
  <c r="F53" i="26"/>
  <c r="Q52" i="26"/>
  <c r="N52" i="26"/>
  <c r="K52" i="26"/>
  <c r="H52" i="26"/>
  <c r="G52" i="26"/>
  <c r="F52" i="26"/>
  <c r="Q51" i="26"/>
  <c r="N51" i="26"/>
  <c r="K51" i="26"/>
  <c r="H51" i="26"/>
  <c r="G51" i="26"/>
  <c r="F51" i="26"/>
  <c r="Q50" i="26"/>
  <c r="N50" i="26"/>
  <c r="K50" i="26"/>
  <c r="H50" i="26"/>
  <c r="G50" i="26"/>
  <c r="F50" i="26"/>
  <c r="Q49" i="26"/>
  <c r="N49" i="26"/>
  <c r="K49" i="26"/>
  <c r="H49" i="26"/>
  <c r="G49" i="26"/>
  <c r="F49" i="26"/>
  <c r="Q48" i="26"/>
  <c r="N48" i="26"/>
  <c r="K48" i="26"/>
  <c r="H48" i="26"/>
  <c r="G48" i="26"/>
  <c r="F48" i="26"/>
  <c r="Q50" i="25"/>
  <c r="N50" i="25"/>
  <c r="K50" i="25"/>
  <c r="H50" i="25"/>
  <c r="G50" i="25"/>
  <c r="F50" i="25"/>
  <c r="Q49" i="25"/>
  <c r="N49" i="25"/>
  <c r="K49" i="25"/>
  <c r="H49" i="25"/>
  <c r="G49" i="25"/>
  <c r="F49" i="25"/>
  <c r="Q48" i="25"/>
  <c r="N48" i="25"/>
  <c r="K48" i="25"/>
  <c r="H48" i="25"/>
  <c r="G48" i="25"/>
  <c r="F48" i="25"/>
  <c r="Q47" i="25"/>
  <c r="N47" i="25"/>
  <c r="K47" i="25"/>
  <c r="H47" i="25"/>
  <c r="G47" i="25"/>
  <c r="F47" i="25"/>
  <c r="Q46" i="25"/>
  <c r="N46" i="25"/>
  <c r="K46" i="25"/>
  <c r="H46" i="25"/>
  <c r="G46" i="25"/>
  <c r="F46" i="25"/>
  <c r="Q45" i="25"/>
  <c r="N45" i="25"/>
  <c r="K45" i="25"/>
  <c r="H45" i="25"/>
  <c r="G45" i="25"/>
  <c r="F45" i="25"/>
  <c r="Q44" i="25"/>
  <c r="N44" i="25"/>
  <c r="K44" i="25"/>
  <c r="H44" i="25"/>
  <c r="G44" i="25"/>
  <c r="F44" i="25"/>
  <c r="Q43" i="25"/>
  <c r="N43" i="25"/>
  <c r="K43" i="25"/>
  <c r="H43" i="25"/>
  <c r="G43" i="25"/>
  <c r="F43" i="25"/>
  <c r="Q42" i="25"/>
  <c r="N42" i="25"/>
  <c r="K42" i="25"/>
  <c r="H42" i="25"/>
  <c r="G42" i="25"/>
  <c r="F42" i="25"/>
  <c r="Q41" i="25"/>
  <c r="N41" i="25"/>
  <c r="K41" i="25"/>
  <c r="H41" i="25"/>
  <c r="G41" i="25"/>
  <c r="F41" i="25"/>
  <c r="Q40" i="25"/>
  <c r="N40" i="25"/>
  <c r="K40" i="25"/>
  <c r="H40" i="25"/>
  <c r="G40" i="25"/>
  <c r="F40" i="25"/>
  <c r="Q39" i="25"/>
  <c r="N39" i="25"/>
  <c r="K39" i="25"/>
  <c r="H39" i="25"/>
  <c r="G39" i="25"/>
  <c r="F39" i="25"/>
  <c r="Q38" i="25"/>
  <c r="N38" i="25"/>
  <c r="K38" i="25"/>
  <c r="H38" i="25"/>
  <c r="G38" i="25"/>
  <c r="F38" i="25"/>
  <c r="Q37" i="25"/>
  <c r="N37" i="25"/>
  <c r="K37" i="25"/>
  <c r="H37" i="25"/>
  <c r="G37" i="25"/>
  <c r="F37" i="25"/>
  <c r="S36" i="25"/>
  <c r="R36" i="25"/>
  <c r="P36" i="25"/>
  <c r="O36" i="25"/>
  <c r="M36" i="25"/>
  <c r="L36" i="25"/>
  <c r="J36" i="25"/>
  <c r="I36" i="25"/>
  <c r="D23" i="27" l="1"/>
  <c r="E51" i="26"/>
  <c r="E42" i="25"/>
  <c r="E50" i="25"/>
  <c r="H47" i="26"/>
  <c r="G47" i="26"/>
  <c r="N47" i="26"/>
  <c r="H36" i="25"/>
  <c r="E37" i="25"/>
  <c r="E39" i="25"/>
  <c r="E41" i="25"/>
  <c r="E49" i="25"/>
  <c r="E38" i="25"/>
  <c r="K36" i="25"/>
  <c r="E40" i="25"/>
  <c r="G36" i="25"/>
  <c r="E45" i="25"/>
  <c r="E47" i="25"/>
  <c r="E46" i="25"/>
  <c r="E48" i="25"/>
  <c r="E48" i="26"/>
  <c r="E54" i="26"/>
  <c r="Q47" i="26"/>
  <c r="E49" i="26"/>
  <c r="F47" i="26"/>
  <c r="E53" i="26"/>
  <c r="K47" i="26"/>
  <c r="E50" i="26"/>
  <c r="E52" i="26"/>
  <c r="F36" i="25"/>
  <c r="Q36" i="25"/>
  <c r="E44" i="25"/>
  <c r="N36" i="25"/>
  <c r="E43" i="25"/>
  <c r="E47" i="26" l="1"/>
  <c r="E36" i="25"/>
  <c r="F10" i="27" l="1"/>
  <c r="E10" i="27"/>
  <c r="Q163" i="25"/>
  <c r="N163" i="25"/>
  <c r="K163" i="25"/>
  <c r="H163" i="25"/>
  <c r="G163" i="25"/>
  <c r="F163" i="25"/>
  <c r="Q162" i="25"/>
  <c r="N162" i="25"/>
  <c r="K162" i="25"/>
  <c r="H162" i="25"/>
  <c r="G162" i="25"/>
  <c r="F162" i="25"/>
  <c r="Q161" i="25"/>
  <c r="N161" i="25"/>
  <c r="K161" i="25"/>
  <c r="H161" i="25"/>
  <c r="G161" i="25"/>
  <c r="F161" i="25"/>
  <c r="Q160" i="25"/>
  <c r="N160" i="25"/>
  <c r="K160" i="25"/>
  <c r="H160" i="25"/>
  <c r="G160" i="25"/>
  <c r="F160" i="25"/>
  <c r="S159" i="25"/>
  <c r="R159" i="25"/>
  <c r="P159" i="25"/>
  <c r="O159" i="25"/>
  <c r="M159" i="25"/>
  <c r="L159" i="25"/>
  <c r="J159" i="25"/>
  <c r="I159" i="25"/>
  <c r="D10" i="27" l="1"/>
  <c r="E162" i="25"/>
  <c r="E163" i="25"/>
  <c r="Q159" i="25"/>
  <c r="E161" i="25"/>
  <c r="N159" i="25"/>
  <c r="E160" i="25"/>
  <c r="G159" i="25"/>
  <c r="K159" i="25"/>
  <c r="H159" i="25"/>
  <c r="F159" i="25"/>
  <c r="E159" i="25" l="1"/>
  <c r="E30" i="27" l="1"/>
  <c r="D30" i="27" s="1"/>
  <c r="Q126" i="25"/>
  <c r="N126" i="25"/>
  <c r="K126" i="25"/>
  <c r="H126" i="25"/>
  <c r="G126" i="25"/>
  <c r="F126" i="25"/>
  <c r="H125" i="25" l="1"/>
  <c r="E126" i="25"/>
  <c r="Q125" i="25"/>
  <c r="K125" i="25"/>
  <c r="F125" i="25"/>
  <c r="G125" i="25"/>
  <c r="N125" i="25"/>
  <c r="E125" i="25" l="1"/>
  <c r="E26" i="27" l="1"/>
  <c r="D26" i="27" s="1"/>
  <c r="Q46" i="26"/>
  <c r="N46" i="26"/>
  <c r="K46" i="26"/>
  <c r="H46" i="26"/>
  <c r="G46" i="26"/>
  <c r="F46" i="26"/>
  <c r="Q45" i="26"/>
  <c r="N45" i="26"/>
  <c r="K45" i="26"/>
  <c r="H45" i="26"/>
  <c r="G45" i="26"/>
  <c r="F45" i="26"/>
  <c r="Q44" i="26"/>
  <c r="N44" i="26"/>
  <c r="K44" i="26"/>
  <c r="H44" i="26"/>
  <c r="G44" i="26"/>
  <c r="F44" i="26"/>
  <c r="Q43" i="26"/>
  <c r="N43" i="26"/>
  <c r="K43" i="26"/>
  <c r="H43" i="26"/>
  <c r="G43" i="26"/>
  <c r="F43" i="26"/>
  <c r="Q42" i="26"/>
  <c r="N42" i="26"/>
  <c r="K42" i="26"/>
  <c r="H42" i="26"/>
  <c r="G42" i="26"/>
  <c r="F42" i="26"/>
  <c r="Q41" i="26"/>
  <c r="N41" i="26"/>
  <c r="K41" i="26"/>
  <c r="H41" i="26"/>
  <c r="G41" i="26"/>
  <c r="F41" i="26"/>
  <c r="Q40" i="26"/>
  <c r="N40" i="26"/>
  <c r="K40" i="26"/>
  <c r="H40" i="26"/>
  <c r="G40" i="26"/>
  <c r="F40" i="26"/>
  <c r="Q39" i="26"/>
  <c r="N39" i="26"/>
  <c r="K39" i="26"/>
  <c r="H39" i="26"/>
  <c r="G39" i="26"/>
  <c r="F39" i="26"/>
  <c r="Q38" i="26"/>
  <c r="N38" i="26"/>
  <c r="K38" i="26"/>
  <c r="H38" i="26"/>
  <c r="G38" i="26"/>
  <c r="F38" i="26"/>
  <c r="Q37" i="26"/>
  <c r="N37" i="26"/>
  <c r="K37" i="26"/>
  <c r="H37" i="26"/>
  <c r="G37" i="26"/>
  <c r="F37" i="26"/>
  <c r="Q36" i="26"/>
  <c r="N36" i="26"/>
  <c r="K36" i="26"/>
  <c r="H36" i="26"/>
  <c r="G36" i="26"/>
  <c r="F36" i="26"/>
  <c r="Q35" i="26"/>
  <c r="N35" i="26"/>
  <c r="K35" i="26"/>
  <c r="H35" i="26"/>
  <c r="G35" i="26"/>
  <c r="F35" i="26"/>
  <c r="Q34" i="26"/>
  <c r="N34" i="26"/>
  <c r="K34" i="26"/>
  <c r="H34" i="26"/>
  <c r="G34" i="26"/>
  <c r="F34" i="26"/>
  <c r="Q33" i="26"/>
  <c r="N33" i="26"/>
  <c r="K33" i="26"/>
  <c r="H33" i="26"/>
  <c r="G33" i="26"/>
  <c r="F33" i="26"/>
  <c r="Q32" i="26"/>
  <c r="N32" i="26"/>
  <c r="K32" i="26"/>
  <c r="H32" i="26"/>
  <c r="G32" i="26"/>
  <c r="F32" i="26"/>
  <c r="Q31" i="26"/>
  <c r="N31" i="26"/>
  <c r="K31" i="26"/>
  <c r="H31" i="26"/>
  <c r="G31" i="26"/>
  <c r="F31" i="26"/>
  <c r="Q30" i="26"/>
  <c r="N30" i="26"/>
  <c r="K30" i="26"/>
  <c r="H30" i="26"/>
  <c r="G30" i="26"/>
  <c r="F30" i="26"/>
  <c r="Q29" i="26"/>
  <c r="N29" i="26"/>
  <c r="K29" i="26"/>
  <c r="H29" i="26"/>
  <c r="G29" i="26"/>
  <c r="F29" i="26"/>
  <c r="Q28" i="26"/>
  <c r="N28" i="26"/>
  <c r="K28" i="26"/>
  <c r="H28" i="26"/>
  <c r="G28" i="26"/>
  <c r="F28" i="26"/>
  <c r="Q27" i="26"/>
  <c r="N27" i="26"/>
  <c r="K27" i="26"/>
  <c r="H27" i="26"/>
  <c r="G27" i="26"/>
  <c r="F27" i="26"/>
  <c r="Q26" i="26"/>
  <c r="N26" i="26"/>
  <c r="K26" i="26"/>
  <c r="H26" i="26"/>
  <c r="G26" i="26"/>
  <c r="F26" i="26"/>
  <c r="Q25" i="26"/>
  <c r="N25" i="26"/>
  <c r="K25" i="26"/>
  <c r="H25" i="26"/>
  <c r="G25" i="26"/>
  <c r="F25" i="26"/>
  <c r="Q24" i="26"/>
  <c r="N24" i="26"/>
  <c r="K24" i="26"/>
  <c r="H24" i="26"/>
  <c r="G24" i="26"/>
  <c r="F24" i="26"/>
  <c r="Q23" i="26"/>
  <c r="N23" i="26"/>
  <c r="K23" i="26"/>
  <c r="H23" i="26"/>
  <c r="G23" i="26"/>
  <c r="F23" i="26"/>
  <c r="Q22" i="26"/>
  <c r="N22" i="26"/>
  <c r="K22" i="26"/>
  <c r="H22" i="26"/>
  <c r="G22" i="26"/>
  <c r="F22" i="26"/>
  <c r="Q21" i="26"/>
  <c r="N21" i="26"/>
  <c r="K21" i="26"/>
  <c r="H21" i="26"/>
  <c r="G21" i="26"/>
  <c r="F21" i="26"/>
  <c r="Q20" i="26"/>
  <c r="N20" i="26"/>
  <c r="K20" i="26"/>
  <c r="H20" i="26"/>
  <c r="G20" i="26"/>
  <c r="F20" i="26"/>
  <c r="Q19" i="26"/>
  <c r="N19" i="26"/>
  <c r="K19" i="26"/>
  <c r="H19" i="26"/>
  <c r="G19" i="26"/>
  <c r="F19" i="26"/>
  <c r="Q18" i="26"/>
  <c r="N18" i="26"/>
  <c r="K18" i="26"/>
  <c r="H18" i="26"/>
  <c r="G18" i="26"/>
  <c r="F18" i="26"/>
  <c r="Q17" i="26"/>
  <c r="N17" i="26"/>
  <c r="K17" i="26"/>
  <c r="H17" i="26"/>
  <c r="G17" i="26"/>
  <c r="F17" i="26"/>
  <c r="Q16" i="26"/>
  <c r="N16" i="26"/>
  <c r="K16" i="26"/>
  <c r="H16" i="26"/>
  <c r="G16" i="26"/>
  <c r="F16" i="26"/>
  <c r="Q15" i="26"/>
  <c r="N15" i="26"/>
  <c r="K15" i="26"/>
  <c r="H15" i="26"/>
  <c r="G15" i="26"/>
  <c r="F15" i="26"/>
  <c r="S75" i="26"/>
  <c r="R75" i="26"/>
  <c r="P75" i="26"/>
  <c r="O75" i="26"/>
  <c r="M75" i="26"/>
  <c r="L75" i="26"/>
  <c r="J75" i="26"/>
  <c r="I75" i="26"/>
  <c r="Q35" i="25"/>
  <c r="N35" i="25"/>
  <c r="K35" i="25"/>
  <c r="H35" i="25"/>
  <c r="G35" i="25"/>
  <c r="F35" i="25"/>
  <c r="Q34" i="25"/>
  <c r="N34" i="25"/>
  <c r="K34" i="25"/>
  <c r="H34" i="25"/>
  <c r="G34" i="25"/>
  <c r="F34" i="25"/>
  <c r="Q33" i="25"/>
  <c r="N33" i="25"/>
  <c r="K33" i="25"/>
  <c r="H33" i="25"/>
  <c r="G33" i="25"/>
  <c r="F33" i="25"/>
  <c r="Q32" i="25"/>
  <c r="N32" i="25"/>
  <c r="K32" i="25"/>
  <c r="H32" i="25"/>
  <c r="G32" i="25"/>
  <c r="F32" i="25"/>
  <c r="Q31" i="25"/>
  <c r="N31" i="25"/>
  <c r="K31" i="25"/>
  <c r="H31" i="25"/>
  <c r="G31" i="25"/>
  <c r="F31" i="25"/>
  <c r="Q30" i="25"/>
  <c r="N30" i="25"/>
  <c r="K30" i="25"/>
  <c r="H30" i="25"/>
  <c r="G30" i="25"/>
  <c r="F30" i="25"/>
  <c r="Q29" i="25"/>
  <c r="N29" i="25"/>
  <c r="K29" i="25"/>
  <c r="H29" i="25"/>
  <c r="G29" i="25"/>
  <c r="F29" i="25"/>
  <c r="Q28" i="25"/>
  <c r="N28" i="25"/>
  <c r="K28" i="25"/>
  <c r="H28" i="25"/>
  <c r="G28" i="25"/>
  <c r="F28" i="25"/>
  <c r="Q27" i="25"/>
  <c r="N27" i="25"/>
  <c r="K27" i="25"/>
  <c r="H27" i="25"/>
  <c r="G27" i="25"/>
  <c r="F27" i="25"/>
  <c r="Q26" i="25"/>
  <c r="N26" i="25"/>
  <c r="K26" i="25"/>
  <c r="H26" i="25"/>
  <c r="G26" i="25"/>
  <c r="F26" i="25"/>
  <c r="Q25" i="25"/>
  <c r="N25" i="25"/>
  <c r="K25" i="25"/>
  <c r="H25" i="25"/>
  <c r="G25" i="25"/>
  <c r="F25" i="25"/>
  <c r="Q24" i="25"/>
  <c r="N24" i="25"/>
  <c r="K24" i="25"/>
  <c r="H24" i="25"/>
  <c r="G24" i="25"/>
  <c r="F24" i="25"/>
  <c r="Q23" i="25"/>
  <c r="N23" i="25"/>
  <c r="K23" i="25"/>
  <c r="H23" i="25"/>
  <c r="G23" i="25"/>
  <c r="F23" i="25"/>
  <c r="Q22" i="25"/>
  <c r="N22" i="25"/>
  <c r="K22" i="25"/>
  <c r="H22" i="25"/>
  <c r="G22" i="25"/>
  <c r="F22" i="25"/>
  <c r="Q21" i="25"/>
  <c r="N21" i="25"/>
  <c r="K21" i="25"/>
  <c r="H21" i="25"/>
  <c r="G21" i="25"/>
  <c r="F21" i="25"/>
  <c r="Q20" i="25"/>
  <c r="N20" i="25"/>
  <c r="K20" i="25"/>
  <c r="H20" i="25"/>
  <c r="G20" i="25"/>
  <c r="F20" i="25"/>
  <c r="Q19" i="25"/>
  <c r="N19" i="25"/>
  <c r="K19" i="25"/>
  <c r="H19" i="25"/>
  <c r="G19" i="25"/>
  <c r="F19" i="25"/>
  <c r="Q18" i="25"/>
  <c r="N18" i="25"/>
  <c r="K18" i="25"/>
  <c r="H18" i="25"/>
  <c r="G18" i="25"/>
  <c r="F18" i="25"/>
  <c r="Q17" i="25"/>
  <c r="N17" i="25"/>
  <c r="K17" i="25"/>
  <c r="H17" i="25"/>
  <c r="G17" i="25"/>
  <c r="F17" i="25"/>
  <c r="Q16" i="25"/>
  <c r="N16" i="25"/>
  <c r="K16" i="25"/>
  <c r="H16" i="25"/>
  <c r="G16" i="25"/>
  <c r="F16" i="25"/>
  <c r="Q15" i="25"/>
  <c r="N15" i="25"/>
  <c r="K15" i="25"/>
  <c r="H15" i="25"/>
  <c r="G15" i="25"/>
  <c r="F15" i="25"/>
  <c r="S14" i="25"/>
  <c r="R14" i="25"/>
  <c r="P14" i="25"/>
  <c r="O14" i="25"/>
  <c r="M14" i="25"/>
  <c r="L14" i="25"/>
  <c r="J14" i="25"/>
  <c r="I14" i="25"/>
  <c r="K75" i="26" l="1"/>
  <c r="Q75" i="26"/>
  <c r="F75" i="26"/>
  <c r="N75" i="26"/>
  <c r="H75" i="26"/>
  <c r="G75" i="26"/>
  <c r="K14" i="25"/>
  <c r="E20" i="25"/>
  <c r="E22" i="25"/>
  <c r="E24" i="25"/>
  <c r="E46" i="26"/>
  <c r="H14" i="26"/>
  <c r="E27" i="26"/>
  <c r="Q14" i="26"/>
  <c r="E16" i="26"/>
  <c r="E20" i="26"/>
  <c r="E30" i="26"/>
  <c r="E32" i="26"/>
  <c r="E36" i="26"/>
  <c r="E38" i="26"/>
  <c r="E44" i="26"/>
  <c r="E28" i="25"/>
  <c r="E26" i="26"/>
  <c r="E19" i="26"/>
  <c r="E21" i="26"/>
  <c r="E23" i="26"/>
  <c r="E25" i="26"/>
  <c r="K14" i="26"/>
  <c r="E35" i="26"/>
  <c r="E37" i="26"/>
  <c r="E39" i="26"/>
  <c r="E43" i="26"/>
  <c r="G14" i="26"/>
  <c r="E22" i="26"/>
  <c r="E41" i="26"/>
  <c r="E42" i="26"/>
  <c r="N14" i="26"/>
  <c r="E28" i="26"/>
  <c r="E45" i="26"/>
  <c r="E15" i="26"/>
  <c r="E17" i="26"/>
  <c r="E24" i="26"/>
  <c r="E31" i="26"/>
  <c r="E33" i="26"/>
  <c r="E40" i="26"/>
  <c r="E18" i="26"/>
  <c r="E29" i="26"/>
  <c r="E34" i="26"/>
  <c r="E32" i="25"/>
  <c r="E35" i="25"/>
  <c r="E15" i="25"/>
  <c r="E17" i="25"/>
  <c r="E23" i="25"/>
  <c r="E25" i="25"/>
  <c r="G14" i="25"/>
  <c r="E19" i="25"/>
  <c r="E34" i="25"/>
  <c r="H14" i="25"/>
  <c r="Q14" i="25"/>
  <c r="E16" i="25"/>
  <c r="E27" i="25"/>
  <c r="E31" i="25"/>
  <c r="E33" i="25"/>
  <c r="F14" i="26"/>
  <c r="F14" i="25"/>
  <c r="E30" i="25"/>
  <c r="N14" i="25"/>
  <c r="E18" i="25"/>
  <c r="E21" i="25"/>
  <c r="E26" i="25"/>
  <c r="E29" i="25"/>
  <c r="Q124" i="25"/>
  <c r="N124" i="25"/>
  <c r="K124" i="25"/>
  <c r="H124" i="25"/>
  <c r="G124" i="25"/>
  <c r="F124" i="25"/>
  <c r="S123" i="25"/>
  <c r="R123" i="25"/>
  <c r="P123" i="25"/>
  <c r="O123" i="25"/>
  <c r="M123" i="25"/>
  <c r="L123" i="25"/>
  <c r="J123" i="25"/>
  <c r="I123" i="25"/>
  <c r="E75" i="26" l="1"/>
  <c r="E14" i="26"/>
  <c r="E14" i="25"/>
  <c r="G123" i="25"/>
  <c r="E124" i="25"/>
  <c r="K123" i="25"/>
  <c r="H123" i="25"/>
  <c r="N123" i="25"/>
  <c r="F123" i="25"/>
  <c r="Q123" i="25"/>
  <c r="F9" i="27" l="1"/>
  <c r="F34" i="27" s="1"/>
  <c r="E9" i="27"/>
  <c r="E123" i="25"/>
  <c r="E25" i="27" l="1"/>
  <c r="D25" i="27" s="1"/>
  <c r="D9" i="27"/>
  <c r="Q158" i="25"/>
  <c r="N158" i="25"/>
  <c r="K158" i="25"/>
  <c r="H158" i="25"/>
  <c r="F158" i="25"/>
  <c r="G158" i="25" l="1"/>
  <c r="E158" i="25" l="1"/>
  <c r="Q88" i="25"/>
  <c r="N88" i="25"/>
  <c r="K88" i="25"/>
  <c r="H88" i="25"/>
  <c r="G88" i="25"/>
  <c r="F88" i="25"/>
  <c r="Q87" i="25"/>
  <c r="N87" i="25"/>
  <c r="K87" i="25"/>
  <c r="H87" i="25"/>
  <c r="G87" i="25"/>
  <c r="F87" i="25"/>
  <c r="Q86" i="25"/>
  <c r="N86" i="25"/>
  <c r="K86" i="25"/>
  <c r="H86" i="25"/>
  <c r="G86" i="25"/>
  <c r="F86" i="25"/>
  <c r="E88" i="25" l="1"/>
  <c r="E87" i="25"/>
  <c r="E86" i="25"/>
  <c r="S157" i="25" l="1"/>
  <c r="R157" i="25"/>
  <c r="P157" i="25"/>
  <c r="O157" i="25"/>
  <c r="M157" i="25"/>
  <c r="L157" i="25"/>
  <c r="J157" i="25"/>
  <c r="I157" i="25"/>
  <c r="G157" i="25" l="1"/>
  <c r="N157" i="25"/>
  <c r="K157" i="25"/>
  <c r="Q157" i="25"/>
  <c r="H157" i="25"/>
  <c r="F157" i="25"/>
  <c r="E157" i="25" l="1"/>
  <c r="E29" i="27" l="1"/>
  <c r="D29" i="27" s="1"/>
  <c r="S82" i="25"/>
  <c r="R82" i="25"/>
  <c r="P82" i="25"/>
  <c r="O82" i="25"/>
  <c r="M82" i="25"/>
  <c r="L82" i="25"/>
  <c r="J82" i="25"/>
  <c r="I82" i="25"/>
  <c r="Q84" i="25"/>
  <c r="N84" i="25"/>
  <c r="K84" i="25"/>
  <c r="H84" i="25"/>
  <c r="G84" i="25"/>
  <c r="F84" i="25"/>
  <c r="Q83" i="25"/>
  <c r="N83" i="25"/>
  <c r="K83" i="25"/>
  <c r="H83" i="25"/>
  <c r="G83" i="25"/>
  <c r="F83" i="25"/>
  <c r="Q82" i="25" l="1"/>
  <c r="E83" i="25"/>
  <c r="E84" i="25"/>
  <c r="K82" i="25"/>
  <c r="F82" i="25"/>
  <c r="G82" i="25"/>
  <c r="N82" i="25"/>
  <c r="H82" i="25"/>
  <c r="E82" i="25" l="1"/>
  <c r="E16" i="27" l="1"/>
  <c r="D16" i="27" s="1"/>
  <c r="Q122" i="25"/>
  <c r="N122" i="25"/>
  <c r="K122" i="25"/>
  <c r="H122" i="25"/>
  <c r="G122" i="25"/>
  <c r="S120" i="25"/>
  <c r="R120" i="25"/>
  <c r="N121" i="25"/>
  <c r="K121" i="25"/>
  <c r="G121" i="25"/>
  <c r="F121" i="25"/>
  <c r="P120" i="25"/>
  <c r="O120" i="25"/>
  <c r="M120" i="25"/>
  <c r="N120" i="25" l="1"/>
  <c r="J120" i="25"/>
  <c r="L120" i="25"/>
  <c r="Q120" i="25"/>
  <c r="H121" i="25"/>
  <c r="E121" i="25"/>
  <c r="Q121" i="25"/>
  <c r="I120" i="25"/>
  <c r="F122" i="25"/>
  <c r="E122" i="25" l="1"/>
  <c r="K120" i="25"/>
  <c r="G120" i="25"/>
  <c r="H120" i="25"/>
  <c r="F120" i="25"/>
  <c r="E120" i="25" l="1"/>
  <c r="Q81" i="25"/>
  <c r="N81" i="25"/>
  <c r="K81" i="25"/>
  <c r="H81" i="25"/>
  <c r="Q80" i="25"/>
  <c r="N80" i="25"/>
  <c r="K80" i="25"/>
  <c r="H80" i="25"/>
  <c r="Q79" i="25"/>
  <c r="N79" i="25"/>
  <c r="K79" i="25"/>
  <c r="H79" i="25"/>
  <c r="E24" i="27" l="1"/>
  <c r="D24" i="27" s="1"/>
  <c r="Q175" i="25"/>
  <c r="N175" i="25"/>
  <c r="K175" i="25"/>
  <c r="H175" i="25"/>
  <c r="G175" i="25"/>
  <c r="F175" i="25"/>
  <c r="Q174" i="25"/>
  <c r="N174" i="25"/>
  <c r="K174" i="25"/>
  <c r="H174" i="25"/>
  <c r="G174" i="25"/>
  <c r="F174" i="25"/>
  <c r="Q173" i="25"/>
  <c r="N173" i="25"/>
  <c r="K173" i="25"/>
  <c r="H173" i="25"/>
  <c r="G173" i="25"/>
  <c r="F173" i="25"/>
  <c r="Q172" i="25"/>
  <c r="N172" i="25"/>
  <c r="K172" i="25"/>
  <c r="H172" i="25"/>
  <c r="G172" i="25"/>
  <c r="F172" i="25"/>
  <c r="Q171" i="25"/>
  <c r="N171" i="25"/>
  <c r="K171" i="25"/>
  <c r="H171" i="25"/>
  <c r="G171" i="25"/>
  <c r="F171" i="25"/>
  <c r="Q170" i="25"/>
  <c r="N170" i="25"/>
  <c r="K170" i="25"/>
  <c r="H170" i="25"/>
  <c r="G170" i="25"/>
  <c r="F170" i="25"/>
  <c r="Q169" i="25"/>
  <c r="N169" i="25"/>
  <c r="K169" i="25"/>
  <c r="H169" i="25"/>
  <c r="G169" i="25"/>
  <c r="F169" i="25"/>
  <c r="Q168" i="25"/>
  <c r="N168" i="25"/>
  <c r="K168" i="25"/>
  <c r="H168" i="25"/>
  <c r="G168" i="25"/>
  <c r="F168" i="25"/>
  <c r="Q167" i="25"/>
  <c r="N167" i="25"/>
  <c r="K167" i="25"/>
  <c r="H167" i="25"/>
  <c r="G167" i="25"/>
  <c r="F167" i="25"/>
  <c r="Q166" i="25"/>
  <c r="N166" i="25"/>
  <c r="K166" i="25"/>
  <c r="H166" i="25"/>
  <c r="G166" i="25"/>
  <c r="F166" i="25"/>
  <c r="Q165" i="25"/>
  <c r="N165" i="25"/>
  <c r="K165" i="25"/>
  <c r="H165" i="25"/>
  <c r="G165" i="25"/>
  <c r="F165" i="25"/>
  <c r="S164" i="25"/>
  <c r="R164" i="25"/>
  <c r="P164" i="25"/>
  <c r="O164" i="25"/>
  <c r="M164" i="25"/>
  <c r="L164" i="25"/>
  <c r="J164" i="25"/>
  <c r="I164" i="25"/>
  <c r="Q91" i="25" l="1"/>
  <c r="Q85" i="25"/>
  <c r="F91" i="25"/>
  <c r="H91" i="25"/>
  <c r="N91" i="25"/>
  <c r="N85" i="25"/>
  <c r="K91" i="25"/>
  <c r="K85" i="25"/>
  <c r="G91" i="25"/>
  <c r="G85" i="25"/>
  <c r="N164" i="25"/>
  <c r="E175" i="25"/>
  <c r="E172" i="25"/>
  <c r="E174" i="25"/>
  <c r="E171" i="25"/>
  <c r="H164" i="25"/>
  <c r="Q164" i="25"/>
  <c r="E166" i="25"/>
  <c r="E167" i="25"/>
  <c r="E169" i="25"/>
  <c r="E168" i="25"/>
  <c r="E170" i="25"/>
  <c r="K164" i="25"/>
  <c r="G164" i="25"/>
  <c r="E165" i="25"/>
  <c r="E173" i="25"/>
  <c r="F164" i="25"/>
  <c r="E91" i="25" l="1"/>
  <c r="F85" i="25"/>
  <c r="H85" i="25"/>
  <c r="E164" i="25"/>
  <c r="E31" i="27" l="1"/>
  <c r="D31" i="27" s="1"/>
  <c r="E19" i="27"/>
  <c r="D19" i="27" s="1"/>
  <c r="E85" i="25"/>
  <c r="Q77" i="25"/>
  <c r="N77" i="25"/>
  <c r="K77" i="25"/>
  <c r="H77" i="25"/>
  <c r="G77" i="25"/>
  <c r="F77" i="25"/>
  <c r="Q76" i="25"/>
  <c r="N76" i="25"/>
  <c r="K76" i="25"/>
  <c r="H76" i="25"/>
  <c r="G76" i="25"/>
  <c r="F76" i="25"/>
  <c r="S75" i="25"/>
  <c r="R75" i="25"/>
  <c r="P75" i="25"/>
  <c r="O75" i="25"/>
  <c r="M75" i="25"/>
  <c r="L75" i="25"/>
  <c r="J75" i="25"/>
  <c r="I75" i="25"/>
  <c r="E17" i="27" l="1"/>
  <c r="N75" i="25"/>
  <c r="E76" i="25"/>
  <c r="Q75" i="25"/>
  <c r="K75" i="25"/>
  <c r="H75" i="25"/>
  <c r="G75" i="25"/>
  <c r="E77" i="25"/>
  <c r="F75" i="25"/>
  <c r="D17" i="27" l="1"/>
  <c r="E75" i="25"/>
  <c r="E14" i="27" l="1"/>
  <c r="D14" i="27" s="1"/>
  <c r="Q74" i="25"/>
  <c r="N74" i="25"/>
  <c r="K74" i="25"/>
  <c r="H74" i="25"/>
  <c r="G74" i="25"/>
  <c r="F74" i="25"/>
  <c r="Q73" i="25"/>
  <c r="N73" i="25"/>
  <c r="K73" i="25"/>
  <c r="H73" i="25"/>
  <c r="G73" i="25"/>
  <c r="F73" i="25"/>
  <c r="Q72" i="25"/>
  <c r="N72" i="25"/>
  <c r="K72" i="25"/>
  <c r="H72" i="25"/>
  <c r="G72" i="25"/>
  <c r="F72" i="25"/>
  <c r="Q71" i="25"/>
  <c r="N71" i="25"/>
  <c r="K71" i="25"/>
  <c r="H71" i="25"/>
  <c r="G71" i="25"/>
  <c r="F71" i="25"/>
  <c r="Q70" i="25"/>
  <c r="N70" i="25"/>
  <c r="K70" i="25"/>
  <c r="H70" i="25"/>
  <c r="G70" i="25"/>
  <c r="F70" i="25"/>
  <c r="Q69" i="25"/>
  <c r="N69" i="25"/>
  <c r="K69" i="25"/>
  <c r="H69" i="25"/>
  <c r="G69" i="25"/>
  <c r="F69" i="25"/>
  <c r="Q68" i="25"/>
  <c r="N68" i="25"/>
  <c r="K68" i="25"/>
  <c r="H68" i="25"/>
  <c r="G68" i="25"/>
  <c r="F68" i="25"/>
  <c r="S67" i="25"/>
  <c r="S180" i="25" s="1"/>
  <c r="R67" i="25"/>
  <c r="R180" i="25" s="1"/>
  <c r="P67" i="25"/>
  <c r="P180" i="25" s="1"/>
  <c r="O67" i="25"/>
  <c r="O180" i="25" s="1"/>
  <c r="M67" i="25"/>
  <c r="M180" i="25" s="1"/>
  <c r="L67" i="25"/>
  <c r="L180" i="25" s="1"/>
  <c r="J67" i="25"/>
  <c r="I67" i="25"/>
  <c r="I180" i="25" s="1"/>
  <c r="N180" i="25" l="1"/>
  <c r="K180" i="25"/>
  <c r="G63" i="25"/>
  <c r="J180" i="25"/>
  <c r="G180" i="25" s="1"/>
  <c r="Q180" i="25"/>
  <c r="F180" i="25"/>
  <c r="E180" i="25" s="1"/>
  <c r="H63" i="25"/>
  <c r="F63" i="25"/>
  <c r="E73" i="25"/>
  <c r="K67" i="25"/>
  <c r="Q67" i="25"/>
  <c r="H67" i="25"/>
  <c r="N67" i="25"/>
  <c r="E68" i="25"/>
  <c r="E70" i="25"/>
  <c r="E72" i="25"/>
  <c r="E69" i="25"/>
  <c r="G67" i="25"/>
  <c r="E71" i="25"/>
  <c r="E74" i="25"/>
  <c r="F67" i="25"/>
  <c r="E63" i="25" l="1"/>
  <c r="H180" i="25"/>
  <c r="E67" i="25"/>
  <c r="E12" i="27" l="1"/>
  <c r="D12" i="27" s="1"/>
  <c r="E13" i="27"/>
  <c r="F13" i="25"/>
  <c r="G13" i="25" s="1"/>
  <c r="H13" i="25" s="1"/>
  <c r="I13" i="25" s="1"/>
  <c r="J13" i="25" s="1"/>
  <c r="K13" i="25" s="1"/>
  <c r="L13" i="25" s="1"/>
  <c r="M13" i="25" s="1"/>
  <c r="N13" i="25" s="1"/>
  <c r="O13" i="25" s="1"/>
  <c r="P13" i="25" s="1"/>
  <c r="Q13" i="25" s="1"/>
  <c r="R13" i="25" s="1"/>
  <c r="S13" i="25" s="1"/>
  <c r="D13" i="27" l="1"/>
  <c r="E34" i="27"/>
  <c r="D34" i="27" s="1"/>
  <c r="E37" i="27" s="1"/>
</calcChain>
</file>

<file path=xl/sharedStrings.xml><?xml version="1.0" encoding="utf-8"?>
<sst xmlns="http://schemas.openxmlformats.org/spreadsheetml/2006/main" count="349" uniqueCount="99">
  <si>
    <t>ВСЕГО</t>
  </si>
  <si>
    <t>I квартал</t>
  </si>
  <si>
    <t>II квартал</t>
  </si>
  <si>
    <t>III квартал</t>
  </si>
  <si>
    <t>IV квартал</t>
  </si>
  <si>
    <t>№ п/п</t>
  </si>
  <si>
    <t>Акушерство и гинекология</t>
  </si>
  <si>
    <t>в том числе</t>
  </si>
  <si>
    <t xml:space="preserve">ВСЕГО </t>
  </si>
  <si>
    <t>в   т о м   ч и с л е   п о   к в а р т а л а м</t>
  </si>
  <si>
    <t>Травматология и ортопедия</t>
  </si>
  <si>
    <t>Реестровый номер МО</t>
  </si>
  <si>
    <t>Код профиля</t>
  </si>
  <si>
    <t>Номер группы ВМП</t>
  </si>
  <si>
    <t>Наименование медицинской организации/ Профиль</t>
  </si>
  <si>
    <t xml:space="preserve"> Новгородский филиал ООО "АльфаСтрахование-ОМС" </t>
  </si>
  <si>
    <t xml:space="preserve">Новгородский филиал ООО "АльфаСтрахование-ОМС" </t>
  </si>
  <si>
    <t>Новгородский филиал АО "Страховая компания "СОГАЗ-Мед"</t>
  </si>
  <si>
    <t>План по круглосуточному стационару на 2021 год, законченные случаи</t>
  </si>
  <si>
    <t>Кардиология</t>
  </si>
  <si>
    <t>Неврология</t>
  </si>
  <si>
    <t>Хирургия</t>
  </si>
  <si>
    <t>Педиатрия</t>
  </si>
  <si>
    <t>Терапия</t>
  </si>
  <si>
    <t>План по ВМП на 2021 год, госпитализации</t>
  </si>
  <si>
    <t>к протоколу заседания комиссии</t>
  </si>
  <si>
    <t>РАСПРЕДЕЛЕНИЕ ОБЪЁМОВ МЕДИЦИНСКОЙ ПОМОЩИ В СТАЦИОНАРНЫХ УСЛОВИЯХ НА 2021 ГОД</t>
  </si>
  <si>
    <t>Приложение № 5</t>
  </si>
  <si>
    <t>РАЗДЕЛ II. ВЫСОКОТЕХНОЛОГИЧНАЯ МЕДИЦИНСКАЯ ПОМОЩЬ</t>
  </si>
  <si>
    <t>ГОБУЗ "НОКБ"</t>
  </si>
  <si>
    <t>ГОБУЗ "ОДКБ"</t>
  </si>
  <si>
    <t>ГОБУЗ "ЦГКБ"</t>
  </si>
  <si>
    <t>ГОБУЗ "ОКРД"</t>
  </si>
  <si>
    <t>ГОБУЗ Валдайская ЦРБ</t>
  </si>
  <si>
    <t>ГОБУЗ "Демянская ЦРБ"</t>
  </si>
  <si>
    <t>ГОБУЗ "Зарубинская ЦРБ"</t>
  </si>
  <si>
    <t>ГОБУЗ "Крестецкая ЦРБ"</t>
  </si>
  <si>
    <t>ГОБУЗ "Маловишерская ЦРБ"</t>
  </si>
  <si>
    <t>ГОБУЗ "Окуловская ЦРБ"</t>
  </si>
  <si>
    <t>ГОБУЗ "Пестовская ЦРБ"</t>
  </si>
  <si>
    <t>ГОБУЗ Солецкая ЦРБ</t>
  </si>
  <si>
    <t>ОАУЗ "Хвойнинская ЦРБ"</t>
  </si>
  <si>
    <t>ГОБУЗ "Чудовская ЦРБ"</t>
  </si>
  <si>
    <t>ГОБУЗ "ОКОД"</t>
  </si>
  <si>
    <t>ГОБУЗ "КГВВ"</t>
  </si>
  <si>
    <t>ГОБУЗ "НОИБ"</t>
  </si>
  <si>
    <t>ОАУЗ "НОКВД"</t>
  </si>
  <si>
    <t>ФГБУ СЗОНКЦ им. Л.Г. Соколова ФМБА России</t>
  </si>
  <si>
    <t>ГОБУЗ Старорусская ЦРБ</t>
  </si>
  <si>
    <t>ОАУЗ "КЦМР"</t>
  </si>
  <si>
    <t xml:space="preserve">ГОБУЗ "НЦРБ" </t>
  </si>
  <si>
    <t>ГОБУЗ "Боровичская ЦРБ"</t>
  </si>
  <si>
    <t>ОАУЗ "Поддорская ЦРБ"</t>
  </si>
  <si>
    <t>Детская хирургия</t>
  </si>
  <si>
    <t>Инфекционные болезни</t>
  </si>
  <si>
    <t>Неонатология</t>
  </si>
  <si>
    <t>Оториноларингология</t>
  </si>
  <si>
    <t>Гериатрия</t>
  </si>
  <si>
    <t>Медицинская реабилитация</t>
  </si>
  <si>
    <t>Гастроэнтерология</t>
  </si>
  <si>
    <t>Гематология</t>
  </si>
  <si>
    <t>Колопроктология</t>
  </si>
  <si>
    <t>Нейрохирургия</t>
  </si>
  <si>
    <t>Нефрология</t>
  </si>
  <si>
    <t>Онкология</t>
  </si>
  <si>
    <t>Офтальмология</t>
  </si>
  <si>
    <t>Пульмонология</t>
  </si>
  <si>
    <t>Ревматология</t>
  </si>
  <si>
    <t>Сердечно-сосудистая хирургия</t>
  </si>
  <si>
    <t>Торакальная хирургия</t>
  </si>
  <si>
    <t>Урология</t>
  </si>
  <si>
    <t>Хирургия (комбустиология)</t>
  </si>
  <si>
    <t>Челюстно-лицевая хирургия</t>
  </si>
  <si>
    <t>Эндокринология</t>
  </si>
  <si>
    <t>Абдоминальная хирургия</t>
  </si>
  <si>
    <t>Дерматовенерология</t>
  </si>
  <si>
    <t>Аллергология и иммунология</t>
  </si>
  <si>
    <t>Детская кардиология</t>
  </si>
  <si>
    <t>Детская урология-андрология</t>
  </si>
  <si>
    <t>Детская эндокринология</t>
  </si>
  <si>
    <t>Детская хирургия в период новорожденности</t>
  </si>
  <si>
    <t>Радиотерапия</t>
  </si>
  <si>
    <t>Итого:</t>
  </si>
  <si>
    <t>Акушерское дело</t>
  </si>
  <si>
    <t>Хирургия (абдоминальная)</t>
  </si>
  <si>
    <t>СВОД</t>
  </si>
  <si>
    <t>Наименование медицинской организации</t>
  </si>
  <si>
    <t>ВМП</t>
  </si>
  <si>
    <t>ФГБУ СЗОНКЦ  им. Л.Г. Соколова ФМБА России</t>
  </si>
  <si>
    <t>Медицинские организации за пределами территории страхования</t>
  </si>
  <si>
    <t>ИТОГО:</t>
  </si>
  <si>
    <t>норматив</t>
  </si>
  <si>
    <t>СМП</t>
  </si>
  <si>
    <t>ГОБУЗ "НЦРБ"</t>
  </si>
  <si>
    <t xml:space="preserve">ГОБУЗ "КГВВ" </t>
  </si>
  <si>
    <t>РАЗДЕЛ I. СПЕЦИАЛИЗИРОВАННАЯ МЕДИЦИНСКАЯ ПОМОЩЬ</t>
  </si>
  <si>
    <t>Приложение № 4</t>
  </si>
  <si>
    <t xml:space="preserve"> x </t>
  </si>
  <si>
    <t>от 29.04.2021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</si>
</sst>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3" formatCode="_-* #,##0.00\ _₽_-;\-* #,##0.00\ _₽_-;_-* &quot;-&quot;??\ _₽_-;_-@_-"/>
    <numFmt numFmtId="164" formatCode="&quot; &quot;#,##0.00&quot;    &quot;;&quot;-&quot;#,##0.00&quot;    &quot;;&quot; -&quot;#&quot;    &quot;;@&quot; &quot;"/>
    <numFmt numFmtId="165" formatCode="&quot; &quot;#,##0&quot;    &quot;;&quot;-&quot;#,##0&quot;    &quot;;&quot; -&quot;#&quot;    &quot;;@&quot; &quot;"/>
    <numFmt numFmtId="166" formatCode="#,##0.0,"/>
  </numFmts>
  <fonts count="1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8" fillId="0" borderId="0"/>
    <xf numFmtId="0" fontId="9" fillId="0" borderId="0"/>
    <xf numFmtId="0" fontId="10" fillId="0" borderId="0"/>
    <xf numFmtId="164" fontId="11" fillId="0" borderId="0"/>
    <xf numFmtId="0" fontId="4" fillId="0" borderId="0"/>
    <xf numFmtId="43" fontId="10" fillId="0" borderId="0" applyFont="0" applyFill="0" applyBorder="0" applyAlignment="0" applyProtection="0"/>
  </cellStyleXfs>
  <cellXfs count="160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/>
    <xf numFmtId="0" fontId="6" fillId="0" borderId="0" xfId="0" applyFont="1" applyFill="1" applyAlignment="1">
      <alignment wrapText="1"/>
    </xf>
    <xf numFmtId="0" fontId="7" fillId="0" borderId="0" xfId="0" applyFont="1" applyFill="1" applyAlignment="1"/>
    <xf numFmtId="0" fontId="7" fillId="0" borderId="0" xfId="0" applyFont="1" applyFill="1" applyAlignment="1">
      <alignment horizontal="left"/>
    </xf>
    <xf numFmtId="1" fontId="7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horizontal="center" vertical="center" wrapText="1"/>
    </xf>
    <xf numFmtId="1" fontId="2" fillId="0" borderId="2" xfId="0" quotePrefix="1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7" fillId="0" borderId="2" xfId="0" quotePrefix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165" fontId="13" fillId="0" borderId="2" xfId="5" applyNumberFormat="1" applyFont="1" applyFill="1" applyBorder="1" applyAlignment="1" applyProtection="1">
      <alignment horizontal="center" vertical="center" textRotation="90" wrapText="1"/>
    </xf>
    <xf numFmtId="0" fontId="1" fillId="0" borderId="2" xfId="6" applyFont="1" applyFill="1" applyBorder="1" applyAlignment="1"/>
    <xf numFmtId="0" fontId="1" fillId="0" borderId="2" xfId="0" applyFont="1" applyFill="1" applyBorder="1" applyAlignment="1"/>
    <xf numFmtId="0" fontId="7" fillId="0" borderId="2" xfId="0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left" vertical="center"/>
    </xf>
    <xf numFmtId="0" fontId="7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6" fontId="3" fillId="2" borderId="2" xfId="7" applyNumberFormat="1" applyFont="1" applyFill="1" applyBorder="1" applyAlignment="1" applyProtection="1">
      <alignment horizontal="left" vertical="center" wrapText="1"/>
    </xf>
    <xf numFmtId="0" fontId="7" fillId="2" borderId="2" xfId="0" applyFont="1" applyFill="1" applyBorder="1"/>
    <xf numFmtId="0" fontId="2" fillId="0" borderId="2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41" fontId="6" fillId="2" borderId="2" xfId="0" applyNumberFormat="1" applyFont="1" applyFill="1" applyBorder="1" applyAlignment="1">
      <alignment horizontal="center" vertical="center"/>
    </xf>
    <xf numFmtId="41" fontId="7" fillId="3" borderId="2" xfId="0" applyNumberFormat="1" applyFont="1" applyFill="1" applyBorder="1" applyAlignment="1">
      <alignment horizontal="center" vertical="center"/>
    </xf>
    <xf numFmtId="0" fontId="1" fillId="0" borderId="2" xfId="3" applyFont="1" applyFill="1" applyBorder="1" applyAlignment="1">
      <alignment horizontal="left" wrapText="1"/>
    </xf>
    <xf numFmtId="0" fontId="1" fillId="0" borderId="2" xfId="3" applyFont="1" applyFill="1" applyBorder="1" applyAlignment="1">
      <alignment horizontal="center" wrapText="1"/>
    </xf>
    <xf numFmtId="41" fontId="2" fillId="0" borderId="2" xfId="0" quotePrefix="1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 vertical="center"/>
    </xf>
    <xf numFmtId="41" fontId="1" fillId="0" borderId="2" xfId="0" applyNumberFormat="1" applyFont="1" applyFill="1" applyBorder="1" applyAlignment="1">
      <alignment horizontal="center" vertical="center"/>
    </xf>
    <xf numFmtId="41" fontId="2" fillId="0" borderId="2" xfId="0" quotePrefix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1" fontId="3" fillId="2" borderId="2" xfId="0" quotePrefix="1" applyNumberFormat="1" applyFont="1" applyFill="1" applyBorder="1" applyAlignment="1">
      <alignment horizontal="center" vertical="center"/>
    </xf>
    <xf numFmtId="41" fontId="3" fillId="2" borderId="2" xfId="0" applyNumberFormat="1" applyFont="1" applyFill="1" applyBorder="1" applyAlignment="1">
      <alignment horizontal="center"/>
    </xf>
    <xf numFmtId="0" fontId="1" fillId="3" borderId="2" xfId="0" applyFont="1" applyFill="1" applyBorder="1"/>
    <xf numFmtId="41" fontId="6" fillId="2" borderId="2" xfId="0" quotePrefix="1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wrapText="1"/>
    </xf>
    <xf numFmtId="41" fontId="7" fillId="0" borderId="2" xfId="0" quotePrefix="1" applyNumberFormat="1" applyFont="1" applyFill="1" applyBorder="1" applyAlignment="1">
      <alignment horizontal="center"/>
    </xf>
    <xf numFmtId="41" fontId="7" fillId="0" borderId="2" xfId="0" applyNumberFormat="1" applyFont="1" applyFill="1" applyBorder="1" applyAlignment="1">
      <alignment horizontal="center"/>
    </xf>
    <xf numFmtId="41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/>
    <xf numFmtId="41" fontId="6" fillId="2" borderId="2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41" fontId="6" fillId="0" borderId="2" xfId="0" quotePrefix="1" applyNumberFormat="1" applyFont="1" applyFill="1" applyBorder="1" applyAlignment="1">
      <alignment horizontal="center"/>
    </xf>
    <xf numFmtId="41" fontId="6" fillId="0" borderId="2" xfId="0" applyNumberFormat="1" applyFont="1" applyFill="1" applyBorder="1"/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left" wrapText="1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1" fontId="2" fillId="0" borderId="0" xfId="0" applyNumberFormat="1" applyFont="1" applyFill="1"/>
    <xf numFmtId="0" fontId="2" fillId="0" borderId="0" xfId="0" applyFont="1" applyFill="1" applyAlignment="1">
      <alignment vertical="center"/>
    </xf>
    <xf numFmtId="1" fontId="2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7" fillId="0" borderId="0" xfId="0" applyFont="1" applyFill="1" applyBorder="1"/>
    <xf numFmtId="1" fontId="7" fillId="0" borderId="0" xfId="0" applyNumberFormat="1" applyFont="1" applyFill="1" applyBorder="1"/>
    <xf numFmtId="0" fontId="7" fillId="0" borderId="2" xfId="0" quotePrefix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1" fontId="7" fillId="0" borderId="0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41" fontId="7" fillId="0" borderId="2" xfId="0" applyNumberFormat="1" applyFont="1" applyBorder="1" applyAlignment="1">
      <alignment horizontal="center"/>
    </xf>
    <xf numFmtId="41" fontId="2" fillId="3" borderId="2" xfId="0" applyNumberFormat="1" applyFont="1" applyFill="1" applyBorder="1" applyAlignment="1">
      <alignment horizontal="center" vertical="center"/>
    </xf>
    <xf numFmtId="41" fontId="3" fillId="2" borderId="2" xfId="0" applyNumberFormat="1" applyFont="1" applyFill="1" applyBorder="1" applyAlignment="1">
      <alignment horizontal="center" vertical="center"/>
    </xf>
    <xf numFmtId="0" fontId="7" fillId="0" borderId="0" xfId="0" applyFont="1"/>
    <xf numFmtId="41" fontId="3" fillId="0" borderId="2" xfId="0" applyNumberFormat="1" applyFont="1" applyFill="1" applyBorder="1" applyAlignment="1">
      <alignment horizontal="center"/>
    </xf>
    <xf numFmtId="41" fontId="6" fillId="0" borderId="2" xfId="0" applyNumberFormat="1" applyFont="1" applyBorder="1"/>
    <xf numFmtId="0" fontId="6" fillId="0" borderId="0" xfId="0" applyFont="1"/>
    <xf numFmtId="0" fontId="3" fillId="0" borderId="0" xfId="0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 vertical="center" wrapText="1"/>
    </xf>
    <xf numFmtId="41" fontId="7" fillId="0" borderId="2" xfId="0" applyNumberFormat="1" applyFont="1" applyFill="1" applyBorder="1" applyAlignment="1">
      <alignment horizontal="center" vertical="center" wrapText="1"/>
    </xf>
    <xf numFmtId="41" fontId="1" fillId="0" borderId="2" xfId="0" applyNumberFormat="1" applyFont="1" applyFill="1" applyBorder="1" applyAlignment="1">
      <alignment horizontal="center" vertical="center" wrapText="1"/>
    </xf>
    <xf numFmtId="41" fontId="3" fillId="0" borderId="2" xfId="0" applyNumberFormat="1" applyFont="1" applyFill="1" applyBorder="1" applyAlignment="1">
      <alignment horizontal="center" vertical="center" wrapText="1"/>
    </xf>
    <xf numFmtId="41" fontId="6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7" fillId="0" borderId="2" xfId="0" applyFont="1" applyBorder="1"/>
    <xf numFmtId="41" fontId="7" fillId="4" borderId="2" xfId="0" applyNumberFormat="1" applyFont="1" applyFill="1" applyBorder="1" applyAlignment="1">
      <alignment horizontal="center"/>
    </xf>
    <xf numFmtId="41" fontId="7" fillId="4" borderId="2" xfId="0" quotePrefix="1" applyNumberFormat="1" applyFont="1" applyFill="1" applyBorder="1" applyAlignment="1">
      <alignment horizontal="center"/>
    </xf>
    <xf numFmtId="41" fontId="7" fillId="4" borderId="2" xfId="0" applyNumberFormat="1" applyFont="1" applyFill="1" applyBorder="1" applyAlignment="1">
      <alignment horizontal="center" vertical="center"/>
    </xf>
    <xf numFmtId="41" fontId="2" fillId="4" borderId="2" xfId="0" applyNumberFormat="1" applyFont="1" applyFill="1" applyBorder="1" applyAlignment="1">
      <alignment horizontal="center" vertical="center"/>
    </xf>
    <xf numFmtId="41" fontId="2" fillId="4" borderId="2" xfId="0" applyNumberFormat="1" applyFont="1" applyFill="1" applyBorder="1" applyAlignment="1">
      <alignment horizontal="center"/>
    </xf>
    <xf numFmtId="41" fontId="2" fillId="4" borderId="2" xfId="0" quotePrefix="1" applyNumberFormat="1" applyFont="1" applyFill="1" applyBorder="1" applyAlignment="1">
      <alignment horizontal="center"/>
    </xf>
    <xf numFmtId="41" fontId="2" fillId="4" borderId="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41" fontId="1" fillId="4" borderId="2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/>
    </xf>
    <xf numFmtId="166" fontId="2" fillId="4" borderId="2" xfId="7" applyNumberFormat="1" applyFont="1" applyFill="1" applyBorder="1" applyAlignment="1" applyProtection="1">
      <alignment horizontal="left" vertical="center" wrapText="1"/>
    </xf>
    <xf numFmtId="0" fontId="2" fillId="4" borderId="2" xfId="0" applyFont="1" applyFill="1" applyBorder="1" applyAlignment="1">
      <alignment horizontal="center"/>
    </xf>
    <xf numFmtId="0" fontId="1" fillId="4" borderId="2" xfId="6" applyFont="1" applyFill="1" applyBorder="1" applyAlignment="1"/>
    <xf numFmtId="0" fontId="6" fillId="2" borderId="2" xfId="0" quotePrefix="1" applyFont="1" applyFill="1" applyBorder="1" applyAlignment="1">
      <alignment horizontal="left" vertical="center" wrapText="1"/>
    </xf>
    <xf numFmtId="41" fontId="2" fillId="2" borderId="2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right" wrapText="1"/>
    </xf>
    <xf numFmtId="0" fontId="6" fillId="0" borderId="9" xfId="0" applyFont="1" applyFill="1" applyBorder="1" applyAlignment="1">
      <alignment horizontal="right" wrapText="1"/>
    </xf>
    <xf numFmtId="0" fontId="6" fillId="0" borderId="6" xfId="0" applyFont="1" applyFill="1" applyBorder="1" applyAlignment="1">
      <alignment horizontal="right" wrapText="1"/>
    </xf>
    <xf numFmtId="0" fontId="6" fillId="0" borderId="7" xfId="0" applyFont="1" applyFill="1" applyBorder="1" applyAlignment="1">
      <alignment horizontal="right" wrapText="1"/>
    </xf>
    <xf numFmtId="0" fontId="6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8">
    <cellStyle name="Excel Built-in Comma" xfId="5"/>
    <cellStyle name="Excel Built-in Normal" xfId="2"/>
    <cellStyle name="Normal_Sheet2" xfId="1"/>
    <cellStyle name="Обычный" xfId="0" builtinId="0"/>
    <cellStyle name="Обычный 2" xfId="4"/>
    <cellStyle name="Обычный 5" xfId="3"/>
    <cellStyle name="Обычный_СТАЦИОНАР (ГОБУЗ НОКБ)" xfId="6"/>
    <cellStyle name="Финансовый" xfId="7" builtinId="3"/>
  </cellStyles>
  <dxfs count="0"/>
  <tableStyles count="0" defaultTableStyle="TableStyleMedium2" defaultPivotStyle="PivotStyleLight16"/>
  <colors>
    <mruColors>
      <color rgb="FF40ED33"/>
      <color rgb="FFFFFF99"/>
      <color rgb="FFFFFF66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0"/>
  <sheetViews>
    <sheetView tabSelected="1" zoomScale="70" zoomScaleNormal="70" workbookViewId="0">
      <pane ySplit="13" topLeftCell="A14" activePane="bottomLeft" state="frozen"/>
      <selection pane="bottomLeft" activeCell="A14" sqref="A14"/>
    </sheetView>
  </sheetViews>
  <sheetFormatPr defaultRowHeight="18.75" x14ac:dyDescent="0.3"/>
  <cols>
    <col min="1" max="1" width="9.140625" style="51"/>
    <col min="2" max="2" width="9.140625" style="89"/>
    <col min="3" max="3" width="11" style="89" customWidth="1"/>
    <col min="4" max="4" width="42" style="89" customWidth="1"/>
    <col min="5" max="5" width="13.85546875" style="89" customWidth="1"/>
    <col min="6" max="7" width="14.28515625" style="89" customWidth="1"/>
    <col min="8" max="8" width="13.5703125" style="89" customWidth="1"/>
    <col min="9" max="9" width="12.42578125" style="89" customWidth="1"/>
    <col min="10" max="10" width="13" style="89" customWidth="1"/>
    <col min="11" max="11" width="14.140625" style="89" customWidth="1"/>
    <col min="12" max="12" width="15" style="89" customWidth="1"/>
    <col min="13" max="13" width="14" style="89" customWidth="1"/>
    <col min="14" max="14" width="13" style="89" customWidth="1"/>
    <col min="15" max="15" width="12.28515625" style="89" customWidth="1"/>
    <col min="16" max="17" width="14.7109375" style="89" customWidth="1"/>
    <col min="18" max="18" width="12.5703125" style="89" customWidth="1"/>
    <col min="19" max="19" width="13.85546875" style="89" customWidth="1"/>
    <col min="20" max="20" width="9.28515625" style="89" customWidth="1"/>
    <col min="21" max="16384" width="9.140625" style="89"/>
  </cols>
  <sheetData>
    <row r="1" spans="1:19" x14ac:dyDescent="0.3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 t="s">
        <v>96</v>
      </c>
      <c r="R1" s="1"/>
      <c r="S1" s="1"/>
    </row>
    <row r="2" spans="1:19" x14ac:dyDescent="0.3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 t="s">
        <v>25</v>
      </c>
      <c r="R2" s="1"/>
      <c r="S2" s="1"/>
    </row>
    <row r="3" spans="1:19" x14ac:dyDescent="0.3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 t="s">
        <v>98</v>
      </c>
      <c r="R3" s="1"/>
      <c r="S3" s="1"/>
    </row>
    <row r="4" spans="1:19" x14ac:dyDescent="0.3">
      <c r="A4" s="2"/>
      <c r="B4" s="1"/>
      <c r="C4" s="1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</row>
    <row r="5" spans="1:19" x14ac:dyDescent="0.3">
      <c r="A5" s="139" t="s">
        <v>26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</row>
    <row r="6" spans="1:19" x14ac:dyDescent="0.3">
      <c r="A6" s="2"/>
      <c r="B6" s="1"/>
      <c r="C6" s="1"/>
      <c r="D6" s="55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0"/>
    </row>
    <row r="7" spans="1:19" x14ac:dyDescent="0.3">
      <c r="A7" s="2"/>
      <c r="B7" s="1"/>
      <c r="C7" s="1"/>
      <c r="D7" s="21" t="s">
        <v>95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0"/>
    </row>
    <row r="9" spans="1:19" x14ac:dyDescent="0.3">
      <c r="A9" s="141" t="s">
        <v>5</v>
      </c>
      <c r="B9" s="142" t="s">
        <v>11</v>
      </c>
      <c r="C9" s="141" t="s">
        <v>12</v>
      </c>
      <c r="D9" s="141" t="s">
        <v>14</v>
      </c>
      <c r="E9" s="141" t="s">
        <v>18</v>
      </c>
      <c r="F9" s="141"/>
      <c r="G9" s="141"/>
      <c r="H9" s="140" t="s">
        <v>9</v>
      </c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</row>
    <row r="10" spans="1:19" x14ac:dyDescent="0.3">
      <c r="A10" s="141"/>
      <c r="B10" s="142"/>
      <c r="C10" s="141"/>
      <c r="D10" s="141"/>
      <c r="E10" s="141"/>
      <c r="F10" s="141"/>
      <c r="G10" s="141"/>
      <c r="H10" s="140" t="s">
        <v>1</v>
      </c>
      <c r="I10" s="140"/>
      <c r="J10" s="140"/>
      <c r="K10" s="140" t="s">
        <v>2</v>
      </c>
      <c r="L10" s="140"/>
      <c r="M10" s="140"/>
      <c r="N10" s="140" t="s">
        <v>3</v>
      </c>
      <c r="O10" s="140"/>
      <c r="P10" s="140"/>
      <c r="Q10" s="140" t="s">
        <v>4</v>
      </c>
      <c r="R10" s="140"/>
      <c r="S10" s="140"/>
    </row>
    <row r="11" spans="1:19" x14ac:dyDescent="0.3">
      <c r="A11" s="141"/>
      <c r="B11" s="142"/>
      <c r="C11" s="141"/>
      <c r="D11" s="141"/>
      <c r="E11" s="141" t="s">
        <v>8</v>
      </c>
      <c r="F11" s="143" t="s">
        <v>7</v>
      </c>
      <c r="G11" s="143"/>
      <c r="H11" s="141" t="s">
        <v>0</v>
      </c>
      <c r="I11" s="143" t="s">
        <v>7</v>
      </c>
      <c r="J11" s="143"/>
      <c r="K11" s="141" t="s">
        <v>0</v>
      </c>
      <c r="L11" s="143" t="s">
        <v>7</v>
      </c>
      <c r="M11" s="143"/>
      <c r="N11" s="141" t="s">
        <v>0</v>
      </c>
      <c r="O11" s="143" t="s">
        <v>7</v>
      </c>
      <c r="P11" s="143"/>
      <c r="Q11" s="141" t="s">
        <v>0</v>
      </c>
      <c r="R11" s="143" t="s">
        <v>7</v>
      </c>
      <c r="S11" s="143"/>
    </row>
    <row r="12" spans="1:19" ht="177.75" customHeight="1" x14ac:dyDescent="0.3">
      <c r="A12" s="141"/>
      <c r="B12" s="142"/>
      <c r="C12" s="141"/>
      <c r="D12" s="141"/>
      <c r="E12" s="141"/>
      <c r="F12" s="16" t="s">
        <v>17</v>
      </c>
      <c r="G12" s="57" t="s">
        <v>15</v>
      </c>
      <c r="H12" s="141"/>
      <c r="I12" s="16" t="s">
        <v>17</v>
      </c>
      <c r="J12" s="57" t="s">
        <v>15</v>
      </c>
      <c r="K12" s="141"/>
      <c r="L12" s="16" t="s">
        <v>17</v>
      </c>
      <c r="M12" s="57" t="s">
        <v>15</v>
      </c>
      <c r="N12" s="141"/>
      <c r="O12" s="16" t="s">
        <v>17</v>
      </c>
      <c r="P12" s="57" t="s">
        <v>15</v>
      </c>
      <c r="Q12" s="141"/>
      <c r="R12" s="16" t="s">
        <v>17</v>
      </c>
      <c r="S12" s="57" t="s">
        <v>15</v>
      </c>
    </row>
    <row r="13" spans="1:19" x14ac:dyDescent="0.3">
      <c r="A13" s="10">
        <v>1</v>
      </c>
      <c r="B13" s="10">
        <v>2</v>
      </c>
      <c r="C13" s="10">
        <v>3</v>
      </c>
      <c r="D13" s="15">
        <v>3</v>
      </c>
      <c r="E13" s="12">
        <v>4</v>
      </c>
      <c r="F13" s="12">
        <f>+E13+1</f>
        <v>5</v>
      </c>
      <c r="G13" s="12">
        <f t="shared" ref="G13:S13" si="0">+F13+1</f>
        <v>6</v>
      </c>
      <c r="H13" s="12">
        <f t="shared" si="0"/>
        <v>7</v>
      </c>
      <c r="I13" s="12">
        <f t="shared" si="0"/>
        <v>8</v>
      </c>
      <c r="J13" s="12">
        <f t="shared" si="0"/>
        <v>9</v>
      </c>
      <c r="K13" s="12">
        <f t="shared" si="0"/>
        <v>10</v>
      </c>
      <c r="L13" s="12">
        <f t="shared" si="0"/>
        <v>11</v>
      </c>
      <c r="M13" s="12">
        <f t="shared" si="0"/>
        <v>12</v>
      </c>
      <c r="N13" s="12">
        <f t="shared" si="0"/>
        <v>13</v>
      </c>
      <c r="O13" s="12">
        <f t="shared" si="0"/>
        <v>14</v>
      </c>
      <c r="P13" s="12">
        <f t="shared" si="0"/>
        <v>15</v>
      </c>
      <c r="Q13" s="12">
        <f t="shared" si="0"/>
        <v>16</v>
      </c>
      <c r="R13" s="12">
        <f t="shared" si="0"/>
        <v>17</v>
      </c>
      <c r="S13" s="12">
        <f t="shared" si="0"/>
        <v>18</v>
      </c>
    </row>
    <row r="14" spans="1:19" x14ac:dyDescent="0.3">
      <c r="A14" s="29">
        <v>1</v>
      </c>
      <c r="B14" s="23">
        <v>1</v>
      </c>
      <c r="C14" s="101"/>
      <c r="D14" s="24" t="s">
        <v>29</v>
      </c>
      <c r="E14" s="42">
        <f t="shared" ref="E14:E35" si="1">+F14+G14</f>
        <v>16927</v>
      </c>
      <c r="F14" s="42">
        <f t="shared" ref="F14:G35" si="2">+I14+L14+O14+R14</f>
        <v>5705</v>
      </c>
      <c r="G14" s="42">
        <f t="shared" si="2"/>
        <v>11222</v>
      </c>
      <c r="H14" s="42">
        <f>+I14+J14</f>
        <v>3623</v>
      </c>
      <c r="I14" s="42">
        <f>SUM(I15:I35)</f>
        <v>1238</v>
      </c>
      <c r="J14" s="42">
        <f>SUM(J15:J35)</f>
        <v>2385</v>
      </c>
      <c r="K14" s="42">
        <f>+L14+M14</f>
        <v>6635</v>
      </c>
      <c r="L14" s="42">
        <f>SUM(L15:L35)</f>
        <v>2218</v>
      </c>
      <c r="M14" s="42">
        <f>SUM(M15:M35)</f>
        <v>4417</v>
      </c>
      <c r="N14" s="42">
        <f>+O14+P14</f>
        <v>5090</v>
      </c>
      <c r="O14" s="42">
        <f>SUM(O15:O35)</f>
        <v>1700</v>
      </c>
      <c r="P14" s="42">
        <f>SUM(P15:P35)</f>
        <v>3390</v>
      </c>
      <c r="Q14" s="42">
        <f>+R14+S14</f>
        <v>1579</v>
      </c>
      <c r="R14" s="42">
        <f>SUM(R15:R35)</f>
        <v>549</v>
      </c>
      <c r="S14" s="42">
        <f>SUM(S15:S35)</f>
        <v>1030</v>
      </c>
    </row>
    <row r="15" spans="1:19" x14ac:dyDescent="0.3">
      <c r="A15" s="137"/>
      <c r="B15" s="138"/>
      <c r="C15" s="58">
        <v>11</v>
      </c>
      <c r="D15" s="17" t="s">
        <v>59</v>
      </c>
      <c r="E15" s="36">
        <f t="shared" si="1"/>
        <v>337</v>
      </c>
      <c r="F15" s="36">
        <f t="shared" si="2"/>
        <v>114</v>
      </c>
      <c r="G15" s="36">
        <f t="shared" si="2"/>
        <v>223</v>
      </c>
      <c r="H15" s="36">
        <f t="shared" ref="H15:H26" si="3">I15+J15</f>
        <v>115</v>
      </c>
      <c r="I15" s="107">
        <v>37</v>
      </c>
      <c r="J15" s="107">
        <v>78</v>
      </c>
      <c r="K15" s="36">
        <f t="shared" ref="K15:K26" si="4">L15+M15</f>
        <v>87</v>
      </c>
      <c r="L15" s="107">
        <v>31</v>
      </c>
      <c r="M15" s="107">
        <v>56</v>
      </c>
      <c r="N15" s="36">
        <f t="shared" ref="N15:N26" si="5">O15+P15</f>
        <v>101</v>
      </c>
      <c r="O15" s="36">
        <v>34</v>
      </c>
      <c r="P15" s="36">
        <v>67</v>
      </c>
      <c r="Q15" s="36">
        <f t="shared" ref="Q15:Q26" si="6">R15+S15</f>
        <v>34</v>
      </c>
      <c r="R15" s="36">
        <v>12</v>
      </c>
      <c r="S15" s="36">
        <v>22</v>
      </c>
    </row>
    <row r="16" spans="1:19" x14ac:dyDescent="0.3">
      <c r="A16" s="137"/>
      <c r="B16" s="138"/>
      <c r="C16" s="58">
        <v>12</v>
      </c>
      <c r="D16" s="17" t="s">
        <v>60</v>
      </c>
      <c r="E16" s="36">
        <f t="shared" si="1"/>
        <v>1091</v>
      </c>
      <c r="F16" s="36">
        <f t="shared" si="2"/>
        <v>368</v>
      </c>
      <c r="G16" s="36">
        <f t="shared" si="2"/>
        <v>723</v>
      </c>
      <c r="H16" s="36">
        <f t="shared" si="3"/>
        <v>174</v>
      </c>
      <c r="I16" s="107">
        <v>68</v>
      </c>
      <c r="J16" s="107">
        <v>106</v>
      </c>
      <c r="K16" s="36">
        <f t="shared" si="4"/>
        <v>480</v>
      </c>
      <c r="L16" s="107">
        <v>152</v>
      </c>
      <c r="M16" s="107">
        <v>328</v>
      </c>
      <c r="N16" s="36">
        <f t="shared" si="5"/>
        <v>327</v>
      </c>
      <c r="O16" s="36">
        <v>110</v>
      </c>
      <c r="P16" s="36">
        <v>217</v>
      </c>
      <c r="Q16" s="36">
        <f t="shared" si="6"/>
        <v>110</v>
      </c>
      <c r="R16" s="36">
        <v>38</v>
      </c>
      <c r="S16" s="36">
        <v>72</v>
      </c>
    </row>
    <row r="17" spans="1:19" x14ac:dyDescent="0.3">
      <c r="A17" s="137"/>
      <c r="B17" s="138"/>
      <c r="C17" s="58">
        <v>29</v>
      </c>
      <c r="D17" s="17" t="s">
        <v>19</v>
      </c>
      <c r="E17" s="36">
        <f t="shared" si="1"/>
        <v>1018</v>
      </c>
      <c r="F17" s="36">
        <f t="shared" si="2"/>
        <v>343</v>
      </c>
      <c r="G17" s="36">
        <f t="shared" si="2"/>
        <v>675</v>
      </c>
      <c r="H17" s="36">
        <f t="shared" si="3"/>
        <v>330</v>
      </c>
      <c r="I17" s="107">
        <v>106</v>
      </c>
      <c r="J17" s="107">
        <v>224</v>
      </c>
      <c r="K17" s="36">
        <f t="shared" si="4"/>
        <v>282</v>
      </c>
      <c r="L17" s="107">
        <v>100</v>
      </c>
      <c r="M17" s="107">
        <v>182</v>
      </c>
      <c r="N17" s="36">
        <f t="shared" si="5"/>
        <v>306</v>
      </c>
      <c r="O17" s="36">
        <v>103</v>
      </c>
      <c r="P17" s="36">
        <v>203</v>
      </c>
      <c r="Q17" s="36">
        <f t="shared" si="6"/>
        <v>100</v>
      </c>
      <c r="R17" s="36">
        <v>34</v>
      </c>
      <c r="S17" s="36">
        <v>66</v>
      </c>
    </row>
    <row r="18" spans="1:19" x14ac:dyDescent="0.3">
      <c r="A18" s="137"/>
      <c r="B18" s="138"/>
      <c r="C18" s="58">
        <v>30</v>
      </c>
      <c r="D18" s="17" t="s">
        <v>61</v>
      </c>
      <c r="E18" s="36">
        <f t="shared" si="1"/>
        <v>474</v>
      </c>
      <c r="F18" s="36">
        <f t="shared" si="2"/>
        <v>160</v>
      </c>
      <c r="G18" s="36">
        <f t="shared" si="2"/>
        <v>314</v>
      </c>
      <c r="H18" s="36">
        <f t="shared" si="3"/>
        <v>90</v>
      </c>
      <c r="I18" s="107">
        <v>27</v>
      </c>
      <c r="J18" s="107">
        <v>63</v>
      </c>
      <c r="K18" s="36">
        <f t="shared" si="4"/>
        <v>194</v>
      </c>
      <c r="L18" s="107">
        <v>69</v>
      </c>
      <c r="M18" s="107">
        <v>125</v>
      </c>
      <c r="N18" s="36">
        <f t="shared" si="5"/>
        <v>142</v>
      </c>
      <c r="O18" s="36">
        <v>48</v>
      </c>
      <c r="P18" s="36">
        <v>94</v>
      </c>
      <c r="Q18" s="36">
        <f t="shared" si="6"/>
        <v>48</v>
      </c>
      <c r="R18" s="36">
        <v>16</v>
      </c>
      <c r="S18" s="36">
        <v>32</v>
      </c>
    </row>
    <row r="19" spans="1:19" x14ac:dyDescent="0.3">
      <c r="A19" s="137"/>
      <c r="B19" s="138"/>
      <c r="C19" s="58">
        <v>53</v>
      </c>
      <c r="D19" s="17" t="s">
        <v>20</v>
      </c>
      <c r="E19" s="36">
        <f t="shared" si="1"/>
        <v>1181</v>
      </c>
      <c r="F19" s="36">
        <f t="shared" si="2"/>
        <v>398</v>
      </c>
      <c r="G19" s="36">
        <f t="shared" si="2"/>
        <v>783</v>
      </c>
      <c r="H19" s="36">
        <f t="shared" si="3"/>
        <v>220</v>
      </c>
      <c r="I19" s="107">
        <v>65</v>
      </c>
      <c r="J19" s="107">
        <v>155</v>
      </c>
      <c r="K19" s="36">
        <f t="shared" si="4"/>
        <v>488</v>
      </c>
      <c r="L19" s="107">
        <v>173</v>
      </c>
      <c r="M19" s="107">
        <v>315</v>
      </c>
      <c r="N19" s="36">
        <f t="shared" si="5"/>
        <v>354</v>
      </c>
      <c r="O19" s="36">
        <v>119</v>
      </c>
      <c r="P19" s="36">
        <v>235</v>
      </c>
      <c r="Q19" s="36">
        <f t="shared" si="6"/>
        <v>119</v>
      </c>
      <c r="R19" s="36">
        <v>41</v>
      </c>
      <c r="S19" s="36">
        <v>78</v>
      </c>
    </row>
    <row r="20" spans="1:19" x14ac:dyDescent="0.3">
      <c r="A20" s="137"/>
      <c r="B20" s="138"/>
      <c r="C20" s="58">
        <v>54</v>
      </c>
      <c r="D20" s="17" t="s">
        <v>62</v>
      </c>
      <c r="E20" s="36">
        <f t="shared" si="1"/>
        <v>583</v>
      </c>
      <c r="F20" s="36">
        <f t="shared" si="2"/>
        <v>196</v>
      </c>
      <c r="G20" s="36">
        <f t="shared" si="2"/>
        <v>387</v>
      </c>
      <c r="H20" s="36">
        <f t="shared" si="3"/>
        <v>92</v>
      </c>
      <c r="I20" s="107">
        <v>38</v>
      </c>
      <c r="J20" s="107">
        <v>54</v>
      </c>
      <c r="K20" s="36">
        <f t="shared" si="4"/>
        <v>258</v>
      </c>
      <c r="L20" s="107">
        <v>80</v>
      </c>
      <c r="M20" s="107">
        <v>178</v>
      </c>
      <c r="N20" s="36">
        <f t="shared" si="5"/>
        <v>175</v>
      </c>
      <c r="O20" s="36">
        <v>59</v>
      </c>
      <c r="P20" s="36">
        <v>116</v>
      </c>
      <c r="Q20" s="36">
        <f t="shared" si="6"/>
        <v>58</v>
      </c>
      <c r="R20" s="36">
        <v>19</v>
      </c>
      <c r="S20" s="36">
        <v>39</v>
      </c>
    </row>
    <row r="21" spans="1:19" x14ac:dyDescent="0.3">
      <c r="A21" s="137"/>
      <c r="B21" s="138"/>
      <c r="C21" s="58">
        <v>56</v>
      </c>
      <c r="D21" s="17" t="s">
        <v>63</v>
      </c>
      <c r="E21" s="36">
        <f t="shared" si="1"/>
        <v>349</v>
      </c>
      <c r="F21" s="36">
        <f t="shared" si="2"/>
        <v>118</v>
      </c>
      <c r="G21" s="36">
        <f t="shared" si="2"/>
        <v>231</v>
      </c>
      <c r="H21" s="36">
        <f t="shared" si="3"/>
        <v>77</v>
      </c>
      <c r="I21" s="107">
        <v>32</v>
      </c>
      <c r="J21" s="107">
        <v>45</v>
      </c>
      <c r="K21" s="36">
        <f t="shared" si="4"/>
        <v>131</v>
      </c>
      <c r="L21" s="107">
        <v>38</v>
      </c>
      <c r="M21" s="107">
        <v>93</v>
      </c>
      <c r="N21" s="36">
        <f t="shared" si="5"/>
        <v>104</v>
      </c>
      <c r="O21" s="36">
        <v>35</v>
      </c>
      <c r="P21" s="36">
        <v>69</v>
      </c>
      <c r="Q21" s="36">
        <f t="shared" si="6"/>
        <v>37</v>
      </c>
      <c r="R21" s="36">
        <v>13</v>
      </c>
      <c r="S21" s="36">
        <v>24</v>
      </c>
    </row>
    <row r="22" spans="1:19" x14ac:dyDescent="0.3">
      <c r="A22" s="137"/>
      <c r="B22" s="138"/>
      <c r="C22" s="58">
        <v>60</v>
      </c>
      <c r="D22" s="17" t="s">
        <v>64</v>
      </c>
      <c r="E22" s="36">
        <f t="shared" si="1"/>
        <v>60</v>
      </c>
      <c r="F22" s="36">
        <f t="shared" si="2"/>
        <v>20</v>
      </c>
      <c r="G22" s="36">
        <f t="shared" si="2"/>
        <v>40</v>
      </c>
      <c r="H22" s="36">
        <f t="shared" si="3"/>
        <v>4</v>
      </c>
      <c r="I22" s="107">
        <v>1</v>
      </c>
      <c r="J22" s="107">
        <v>3</v>
      </c>
      <c r="K22" s="36">
        <f t="shared" si="4"/>
        <v>32</v>
      </c>
      <c r="L22" s="107">
        <v>11</v>
      </c>
      <c r="M22" s="107">
        <v>21</v>
      </c>
      <c r="N22" s="36">
        <f t="shared" si="5"/>
        <v>18</v>
      </c>
      <c r="O22" s="36">
        <v>6</v>
      </c>
      <c r="P22" s="36">
        <v>12</v>
      </c>
      <c r="Q22" s="36">
        <f t="shared" si="6"/>
        <v>6</v>
      </c>
      <c r="R22" s="36">
        <v>2</v>
      </c>
      <c r="S22" s="36">
        <v>4</v>
      </c>
    </row>
    <row r="23" spans="1:19" x14ac:dyDescent="0.3">
      <c r="A23" s="137"/>
      <c r="B23" s="138"/>
      <c r="C23" s="58">
        <v>65</v>
      </c>
      <c r="D23" s="17" t="s">
        <v>65</v>
      </c>
      <c r="E23" s="36">
        <f t="shared" si="1"/>
        <v>2451</v>
      </c>
      <c r="F23" s="36">
        <f t="shared" si="2"/>
        <v>822</v>
      </c>
      <c r="G23" s="36">
        <f t="shared" si="2"/>
        <v>1629</v>
      </c>
      <c r="H23" s="36">
        <f t="shared" si="3"/>
        <v>634</v>
      </c>
      <c r="I23" s="107">
        <v>177</v>
      </c>
      <c r="J23" s="107">
        <v>457</v>
      </c>
      <c r="K23" s="36">
        <f t="shared" si="4"/>
        <v>904</v>
      </c>
      <c r="L23" s="107">
        <v>339</v>
      </c>
      <c r="M23" s="107">
        <v>565</v>
      </c>
      <c r="N23" s="36">
        <f t="shared" si="5"/>
        <v>730</v>
      </c>
      <c r="O23" s="36">
        <v>230</v>
      </c>
      <c r="P23" s="36">
        <v>500</v>
      </c>
      <c r="Q23" s="36">
        <f t="shared" si="6"/>
        <v>183</v>
      </c>
      <c r="R23" s="36">
        <v>76</v>
      </c>
      <c r="S23" s="36">
        <v>107</v>
      </c>
    </row>
    <row r="24" spans="1:19" x14ac:dyDescent="0.3">
      <c r="A24" s="137"/>
      <c r="B24" s="138"/>
      <c r="C24" s="58">
        <v>75</v>
      </c>
      <c r="D24" s="17" t="s">
        <v>66</v>
      </c>
      <c r="E24" s="36">
        <f t="shared" si="1"/>
        <v>510</v>
      </c>
      <c r="F24" s="36">
        <f t="shared" si="2"/>
        <v>172</v>
      </c>
      <c r="G24" s="36">
        <f t="shared" si="2"/>
        <v>338</v>
      </c>
      <c r="H24" s="36">
        <f t="shared" si="3"/>
        <v>100</v>
      </c>
      <c r="I24" s="107">
        <v>30</v>
      </c>
      <c r="J24" s="107">
        <v>70</v>
      </c>
      <c r="K24" s="36">
        <f t="shared" si="4"/>
        <v>206</v>
      </c>
      <c r="L24" s="107">
        <v>74</v>
      </c>
      <c r="M24" s="107">
        <v>132</v>
      </c>
      <c r="N24" s="36">
        <f t="shared" si="5"/>
        <v>153</v>
      </c>
      <c r="O24" s="36">
        <v>52</v>
      </c>
      <c r="P24" s="36">
        <v>101</v>
      </c>
      <c r="Q24" s="36">
        <f t="shared" si="6"/>
        <v>51</v>
      </c>
      <c r="R24" s="36">
        <v>16</v>
      </c>
      <c r="S24" s="36">
        <v>35</v>
      </c>
    </row>
    <row r="25" spans="1:19" x14ac:dyDescent="0.3">
      <c r="A25" s="137"/>
      <c r="B25" s="138"/>
      <c r="C25" s="58">
        <v>77</v>
      </c>
      <c r="D25" s="17" t="s">
        <v>67</v>
      </c>
      <c r="E25" s="36">
        <f t="shared" si="1"/>
        <v>1650</v>
      </c>
      <c r="F25" s="36">
        <f t="shared" si="2"/>
        <v>556</v>
      </c>
      <c r="G25" s="36">
        <f t="shared" si="2"/>
        <v>1094</v>
      </c>
      <c r="H25" s="36">
        <f t="shared" si="3"/>
        <v>242</v>
      </c>
      <c r="I25" s="107">
        <v>77</v>
      </c>
      <c r="J25" s="107">
        <v>165</v>
      </c>
      <c r="K25" s="36">
        <f t="shared" si="4"/>
        <v>748</v>
      </c>
      <c r="L25" s="107">
        <v>257</v>
      </c>
      <c r="M25" s="107">
        <v>491</v>
      </c>
      <c r="N25" s="36">
        <f t="shared" si="5"/>
        <v>495</v>
      </c>
      <c r="O25" s="36">
        <v>167</v>
      </c>
      <c r="P25" s="36">
        <v>328</v>
      </c>
      <c r="Q25" s="36">
        <f t="shared" si="6"/>
        <v>165</v>
      </c>
      <c r="R25" s="36">
        <v>55</v>
      </c>
      <c r="S25" s="36">
        <v>110</v>
      </c>
    </row>
    <row r="26" spans="1:19" x14ac:dyDescent="0.3">
      <c r="A26" s="137"/>
      <c r="B26" s="138"/>
      <c r="C26" s="58">
        <v>81</v>
      </c>
      <c r="D26" s="17" t="s">
        <v>68</v>
      </c>
      <c r="E26" s="36">
        <f t="shared" si="1"/>
        <v>725</v>
      </c>
      <c r="F26" s="36">
        <f t="shared" si="2"/>
        <v>244</v>
      </c>
      <c r="G26" s="36">
        <f t="shared" si="2"/>
        <v>481</v>
      </c>
      <c r="H26" s="36">
        <f t="shared" si="3"/>
        <v>117</v>
      </c>
      <c r="I26" s="107">
        <v>38</v>
      </c>
      <c r="J26" s="107">
        <v>79</v>
      </c>
      <c r="K26" s="36">
        <f t="shared" si="4"/>
        <v>317</v>
      </c>
      <c r="L26" s="107">
        <v>108</v>
      </c>
      <c r="M26" s="107">
        <v>209</v>
      </c>
      <c r="N26" s="36">
        <f t="shared" si="5"/>
        <v>217</v>
      </c>
      <c r="O26" s="36">
        <v>73</v>
      </c>
      <c r="P26" s="36">
        <v>144</v>
      </c>
      <c r="Q26" s="36">
        <f t="shared" si="6"/>
        <v>74</v>
      </c>
      <c r="R26" s="36">
        <v>25</v>
      </c>
      <c r="S26" s="36">
        <v>49</v>
      </c>
    </row>
    <row r="27" spans="1:19" x14ac:dyDescent="0.3">
      <c r="A27" s="137"/>
      <c r="B27" s="138"/>
      <c r="C27" s="58">
        <v>99</v>
      </c>
      <c r="D27" s="17" t="s">
        <v>69</v>
      </c>
      <c r="E27" s="36">
        <f t="shared" si="1"/>
        <v>579</v>
      </c>
      <c r="F27" s="36">
        <f t="shared" si="2"/>
        <v>195</v>
      </c>
      <c r="G27" s="36">
        <f t="shared" si="2"/>
        <v>384</v>
      </c>
      <c r="H27" s="36">
        <f t="shared" ref="H27:H34" si="7">I27+J27</f>
        <v>104</v>
      </c>
      <c r="I27" s="107">
        <v>44</v>
      </c>
      <c r="J27" s="107">
        <v>60</v>
      </c>
      <c r="K27" s="36">
        <f t="shared" ref="K27:K34" si="8">L27+M27</f>
        <v>244</v>
      </c>
      <c r="L27" s="107">
        <v>74</v>
      </c>
      <c r="M27" s="107">
        <v>170</v>
      </c>
      <c r="N27" s="36">
        <f t="shared" ref="N27:N34" si="9">O27+P27</f>
        <v>174</v>
      </c>
      <c r="O27" s="36">
        <v>59</v>
      </c>
      <c r="P27" s="36">
        <v>115</v>
      </c>
      <c r="Q27" s="36">
        <f t="shared" ref="Q27:Q34" si="10">R27+S27</f>
        <v>57</v>
      </c>
      <c r="R27" s="36">
        <v>18</v>
      </c>
      <c r="S27" s="36">
        <v>39</v>
      </c>
    </row>
    <row r="28" spans="1:19" x14ac:dyDescent="0.3">
      <c r="A28" s="137"/>
      <c r="B28" s="138"/>
      <c r="C28" s="58">
        <v>100</v>
      </c>
      <c r="D28" s="17" t="s">
        <v>10</v>
      </c>
      <c r="E28" s="36">
        <f t="shared" si="1"/>
        <v>988</v>
      </c>
      <c r="F28" s="36">
        <f t="shared" si="2"/>
        <v>333</v>
      </c>
      <c r="G28" s="36">
        <f t="shared" si="2"/>
        <v>655</v>
      </c>
      <c r="H28" s="36">
        <f t="shared" si="7"/>
        <v>287</v>
      </c>
      <c r="I28" s="107">
        <v>113</v>
      </c>
      <c r="J28" s="107">
        <v>174</v>
      </c>
      <c r="K28" s="36">
        <f t="shared" si="8"/>
        <v>307</v>
      </c>
      <c r="L28" s="107">
        <v>87</v>
      </c>
      <c r="M28" s="107">
        <v>220</v>
      </c>
      <c r="N28" s="36">
        <f t="shared" si="9"/>
        <v>297</v>
      </c>
      <c r="O28" s="36">
        <v>100</v>
      </c>
      <c r="P28" s="36">
        <v>197</v>
      </c>
      <c r="Q28" s="36">
        <f t="shared" si="10"/>
        <v>97</v>
      </c>
      <c r="R28" s="36">
        <v>33</v>
      </c>
      <c r="S28" s="36">
        <v>64</v>
      </c>
    </row>
    <row r="29" spans="1:19" x14ac:dyDescent="0.3">
      <c r="A29" s="137"/>
      <c r="B29" s="138"/>
      <c r="C29" s="58">
        <v>108</v>
      </c>
      <c r="D29" s="17" t="s">
        <v>70</v>
      </c>
      <c r="E29" s="36">
        <f t="shared" si="1"/>
        <v>1389</v>
      </c>
      <c r="F29" s="36">
        <f t="shared" si="2"/>
        <v>472</v>
      </c>
      <c r="G29" s="36">
        <f t="shared" si="2"/>
        <v>917</v>
      </c>
      <c r="H29" s="36">
        <f t="shared" si="7"/>
        <v>324</v>
      </c>
      <c r="I29" s="107">
        <v>116</v>
      </c>
      <c r="J29" s="107">
        <v>208</v>
      </c>
      <c r="K29" s="36">
        <f t="shared" si="8"/>
        <v>542</v>
      </c>
      <c r="L29" s="107">
        <v>176</v>
      </c>
      <c r="M29" s="107">
        <v>366</v>
      </c>
      <c r="N29" s="36">
        <f t="shared" si="9"/>
        <v>433</v>
      </c>
      <c r="O29" s="36">
        <v>146</v>
      </c>
      <c r="P29" s="36">
        <v>287</v>
      </c>
      <c r="Q29" s="36">
        <f t="shared" si="10"/>
        <v>90</v>
      </c>
      <c r="R29" s="36">
        <v>34</v>
      </c>
      <c r="S29" s="36">
        <v>56</v>
      </c>
    </row>
    <row r="30" spans="1:19" x14ac:dyDescent="0.3">
      <c r="A30" s="137"/>
      <c r="B30" s="138"/>
      <c r="C30" s="58">
        <v>112</v>
      </c>
      <c r="D30" s="17" t="s">
        <v>21</v>
      </c>
      <c r="E30" s="36">
        <f t="shared" si="1"/>
        <v>1104</v>
      </c>
      <c r="F30" s="36">
        <f t="shared" si="2"/>
        <v>372</v>
      </c>
      <c r="G30" s="36">
        <f t="shared" si="2"/>
        <v>732</v>
      </c>
      <c r="H30" s="36">
        <f t="shared" si="7"/>
        <v>228</v>
      </c>
      <c r="I30" s="107">
        <v>88</v>
      </c>
      <c r="J30" s="107">
        <v>140</v>
      </c>
      <c r="K30" s="36">
        <f t="shared" si="8"/>
        <v>436</v>
      </c>
      <c r="L30" s="107">
        <v>136</v>
      </c>
      <c r="M30" s="107">
        <v>300</v>
      </c>
      <c r="N30" s="36">
        <f t="shared" si="9"/>
        <v>332</v>
      </c>
      <c r="O30" s="36">
        <v>112</v>
      </c>
      <c r="P30" s="36">
        <v>220</v>
      </c>
      <c r="Q30" s="36">
        <f t="shared" si="10"/>
        <v>108</v>
      </c>
      <c r="R30" s="36">
        <v>36</v>
      </c>
      <c r="S30" s="36">
        <v>72</v>
      </c>
    </row>
    <row r="31" spans="1:19" x14ac:dyDescent="0.3">
      <c r="A31" s="137"/>
      <c r="B31" s="138"/>
      <c r="C31" s="58">
        <v>114</v>
      </c>
      <c r="D31" s="17" t="s">
        <v>71</v>
      </c>
      <c r="E31" s="36">
        <f t="shared" si="1"/>
        <v>65</v>
      </c>
      <c r="F31" s="36">
        <f t="shared" si="2"/>
        <v>22</v>
      </c>
      <c r="G31" s="36">
        <f t="shared" si="2"/>
        <v>43</v>
      </c>
      <c r="H31" s="36">
        <f t="shared" si="7"/>
        <v>12</v>
      </c>
      <c r="I31" s="107">
        <v>5</v>
      </c>
      <c r="J31" s="107">
        <v>7</v>
      </c>
      <c r="K31" s="36">
        <f t="shared" si="8"/>
        <v>28</v>
      </c>
      <c r="L31" s="107">
        <v>9</v>
      </c>
      <c r="M31" s="107">
        <v>19</v>
      </c>
      <c r="N31" s="36">
        <f t="shared" si="9"/>
        <v>20</v>
      </c>
      <c r="O31" s="36">
        <v>7</v>
      </c>
      <c r="P31" s="36">
        <v>13</v>
      </c>
      <c r="Q31" s="36">
        <f t="shared" si="10"/>
        <v>5</v>
      </c>
      <c r="R31" s="36">
        <v>1</v>
      </c>
      <c r="S31" s="36">
        <v>4</v>
      </c>
    </row>
    <row r="32" spans="1:19" x14ac:dyDescent="0.3">
      <c r="A32" s="137"/>
      <c r="B32" s="138"/>
      <c r="C32" s="58">
        <v>116</v>
      </c>
      <c r="D32" s="17" t="s">
        <v>72</v>
      </c>
      <c r="E32" s="36">
        <f t="shared" si="1"/>
        <v>1071</v>
      </c>
      <c r="F32" s="36">
        <f t="shared" si="2"/>
        <v>361</v>
      </c>
      <c r="G32" s="36">
        <f t="shared" si="2"/>
        <v>710</v>
      </c>
      <c r="H32" s="36">
        <f t="shared" si="7"/>
        <v>248</v>
      </c>
      <c r="I32" s="107">
        <v>87</v>
      </c>
      <c r="J32" s="107">
        <v>161</v>
      </c>
      <c r="K32" s="36">
        <f t="shared" si="8"/>
        <v>394</v>
      </c>
      <c r="L32" s="107">
        <v>129</v>
      </c>
      <c r="M32" s="107">
        <v>265</v>
      </c>
      <c r="N32" s="36">
        <f t="shared" si="9"/>
        <v>321</v>
      </c>
      <c r="O32" s="36">
        <v>108</v>
      </c>
      <c r="P32" s="36">
        <v>213</v>
      </c>
      <c r="Q32" s="36">
        <f t="shared" si="10"/>
        <v>108</v>
      </c>
      <c r="R32" s="36">
        <v>37</v>
      </c>
      <c r="S32" s="36">
        <v>71</v>
      </c>
    </row>
    <row r="33" spans="1:19" x14ac:dyDescent="0.3">
      <c r="A33" s="137"/>
      <c r="B33" s="138"/>
      <c r="C33" s="58">
        <v>122</v>
      </c>
      <c r="D33" s="17" t="s">
        <v>73</v>
      </c>
      <c r="E33" s="36">
        <f t="shared" si="1"/>
        <v>424</v>
      </c>
      <c r="F33" s="36">
        <f t="shared" si="2"/>
        <v>143</v>
      </c>
      <c r="G33" s="36">
        <f t="shared" si="2"/>
        <v>281</v>
      </c>
      <c r="H33" s="36">
        <f t="shared" si="7"/>
        <v>70</v>
      </c>
      <c r="I33" s="107">
        <v>20</v>
      </c>
      <c r="J33" s="107">
        <v>50</v>
      </c>
      <c r="K33" s="36">
        <f t="shared" si="8"/>
        <v>184</v>
      </c>
      <c r="L33" s="107">
        <v>66</v>
      </c>
      <c r="M33" s="107">
        <v>118</v>
      </c>
      <c r="N33" s="36">
        <f t="shared" si="9"/>
        <v>127</v>
      </c>
      <c r="O33" s="36">
        <v>43</v>
      </c>
      <c r="P33" s="36">
        <v>84</v>
      </c>
      <c r="Q33" s="36">
        <f t="shared" si="10"/>
        <v>43</v>
      </c>
      <c r="R33" s="36">
        <v>14</v>
      </c>
      <c r="S33" s="36">
        <v>29</v>
      </c>
    </row>
    <row r="34" spans="1:19" x14ac:dyDescent="0.3">
      <c r="A34" s="137"/>
      <c r="B34" s="138"/>
      <c r="C34" s="58">
        <v>136</v>
      </c>
      <c r="D34" s="17" t="s">
        <v>6</v>
      </c>
      <c r="E34" s="36">
        <f t="shared" si="1"/>
        <v>537</v>
      </c>
      <c r="F34" s="36">
        <f t="shared" si="2"/>
        <v>181</v>
      </c>
      <c r="G34" s="36">
        <f t="shared" si="2"/>
        <v>356</v>
      </c>
      <c r="H34" s="36">
        <f t="shared" si="7"/>
        <v>113</v>
      </c>
      <c r="I34" s="107">
        <v>59</v>
      </c>
      <c r="J34" s="107">
        <v>54</v>
      </c>
      <c r="K34" s="36">
        <f t="shared" si="8"/>
        <v>209</v>
      </c>
      <c r="L34" s="107">
        <v>49</v>
      </c>
      <c r="M34" s="107">
        <v>160</v>
      </c>
      <c r="N34" s="36">
        <f t="shared" si="9"/>
        <v>161</v>
      </c>
      <c r="O34" s="36">
        <v>54</v>
      </c>
      <c r="P34" s="36">
        <v>107</v>
      </c>
      <c r="Q34" s="36">
        <f t="shared" si="10"/>
        <v>54</v>
      </c>
      <c r="R34" s="36">
        <v>19</v>
      </c>
      <c r="S34" s="36">
        <v>35</v>
      </c>
    </row>
    <row r="35" spans="1:19" x14ac:dyDescent="0.3">
      <c r="A35" s="137"/>
      <c r="B35" s="138"/>
      <c r="C35" s="58">
        <v>162</v>
      </c>
      <c r="D35" s="17" t="s">
        <v>56</v>
      </c>
      <c r="E35" s="36">
        <f t="shared" si="1"/>
        <v>341</v>
      </c>
      <c r="F35" s="36">
        <f t="shared" si="2"/>
        <v>115</v>
      </c>
      <c r="G35" s="36">
        <f t="shared" si="2"/>
        <v>226</v>
      </c>
      <c r="H35" s="36">
        <f>I35+J35</f>
        <v>42</v>
      </c>
      <c r="I35" s="107">
        <v>10</v>
      </c>
      <c r="J35" s="107">
        <v>32</v>
      </c>
      <c r="K35" s="36">
        <f>L35+M35</f>
        <v>164</v>
      </c>
      <c r="L35" s="107">
        <v>60</v>
      </c>
      <c r="M35" s="107">
        <v>104</v>
      </c>
      <c r="N35" s="36">
        <f>O35+P35</f>
        <v>103</v>
      </c>
      <c r="O35" s="36">
        <v>35</v>
      </c>
      <c r="P35" s="36">
        <v>68</v>
      </c>
      <c r="Q35" s="36">
        <f>R35+S35</f>
        <v>32</v>
      </c>
      <c r="R35" s="36">
        <v>10</v>
      </c>
      <c r="S35" s="36">
        <v>22</v>
      </c>
    </row>
    <row r="36" spans="1:19" x14ac:dyDescent="0.3">
      <c r="A36" s="29">
        <v>2</v>
      </c>
      <c r="B36" s="22">
        <v>2</v>
      </c>
      <c r="C36" s="25"/>
      <c r="D36" s="24" t="s">
        <v>30</v>
      </c>
      <c r="E36" s="50">
        <f>+F36+G36</f>
        <v>7597</v>
      </c>
      <c r="F36" s="50">
        <f>+I36+L36+O36+R36</f>
        <v>2260</v>
      </c>
      <c r="G36" s="50">
        <f>+J36+M36+P36+S36</f>
        <v>5337</v>
      </c>
      <c r="H36" s="50">
        <f>+I36+J36</f>
        <v>1579</v>
      </c>
      <c r="I36" s="50">
        <f>SUM(I37:I50)</f>
        <v>484</v>
      </c>
      <c r="J36" s="50">
        <f>SUM(J37:J50)</f>
        <v>1095</v>
      </c>
      <c r="K36" s="50">
        <f>+L36+M36</f>
        <v>2217</v>
      </c>
      <c r="L36" s="50">
        <f>SUM(L37:L50)</f>
        <v>731</v>
      </c>
      <c r="M36" s="50">
        <f>SUM(M37:M50)</f>
        <v>1486</v>
      </c>
      <c r="N36" s="50">
        <f>+O36+P36</f>
        <v>1962</v>
      </c>
      <c r="O36" s="50">
        <f>SUM(O37:O50)</f>
        <v>589</v>
      </c>
      <c r="P36" s="50">
        <f>SUM(P37:P50)</f>
        <v>1373</v>
      </c>
      <c r="Q36" s="50">
        <f>+R36+S36</f>
        <v>1839</v>
      </c>
      <c r="R36" s="50">
        <f>SUM(R37:R50)</f>
        <v>456</v>
      </c>
      <c r="S36" s="50">
        <f>SUM(S37:S50)</f>
        <v>1383</v>
      </c>
    </row>
    <row r="37" spans="1:19" x14ac:dyDescent="0.3">
      <c r="A37" s="135"/>
      <c r="B37" s="136"/>
      <c r="C37" s="59">
        <v>4</v>
      </c>
      <c r="D37" s="18" t="s">
        <v>76</v>
      </c>
      <c r="E37" s="86">
        <f t="shared" ref="E37:E50" si="11">+F37+G37</f>
        <v>435</v>
      </c>
      <c r="F37" s="86">
        <f t="shared" ref="F37:G50" si="12">+I37+L37+O37+R37</f>
        <v>158</v>
      </c>
      <c r="G37" s="86">
        <f t="shared" si="12"/>
        <v>277</v>
      </c>
      <c r="H37" s="86">
        <f t="shared" ref="H37:H50" si="13">+I37+J37</f>
        <v>126</v>
      </c>
      <c r="I37" s="103">
        <v>47</v>
      </c>
      <c r="J37" s="103">
        <v>79</v>
      </c>
      <c r="K37" s="47">
        <f t="shared" ref="K37:K50" si="14">+L37+M37</f>
        <v>117</v>
      </c>
      <c r="L37" s="103">
        <v>41</v>
      </c>
      <c r="M37" s="103">
        <v>76</v>
      </c>
      <c r="N37" s="47">
        <f t="shared" ref="N37:N50" si="15">+O37+P37</f>
        <v>117</v>
      </c>
      <c r="O37" s="47">
        <v>35</v>
      </c>
      <c r="P37" s="47">
        <v>82</v>
      </c>
      <c r="Q37" s="47">
        <f t="shared" ref="Q37:Q50" si="16">+R37+S37</f>
        <v>75</v>
      </c>
      <c r="R37" s="47">
        <v>35</v>
      </c>
      <c r="S37" s="47">
        <v>40</v>
      </c>
    </row>
    <row r="38" spans="1:19" x14ac:dyDescent="0.3">
      <c r="A38" s="135"/>
      <c r="B38" s="136"/>
      <c r="C38" s="58">
        <v>11</v>
      </c>
      <c r="D38" s="17" t="s">
        <v>59</v>
      </c>
      <c r="E38" s="86">
        <f t="shared" si="11"/>
        <v>50</v>
      </c>
      <c r="F38" s="86">
        <f t="shared" si="12"/>
        <v>15</v>
      </c>
      <c r="G38" s="86">
        <f t="shared" si="12"/>
        <v>35</v>
      </c>
      <c r="H38" s="86">
        <f t="shared" si="13"/>
        <v>0</v>
      </c>
      <c r="I38" s="47">
        <v>0</v>
      </c>
      <c r="J38" s="47">
        <v>0</v>
      </c>
      <c r="K38" s="47">
        <f t="shared" si="14"/>
        <v>14</v>
      </c>
      <c r="L38" s="47">
        <v>4</v>
      </c>
      <c r="M38" s="47">
        <v>10</v>
      </c>
      <c r="N38" s="47">
        <f t="shared" si="15"/>
        <v>13</v>
      </c>
      <c r="O38" s="47">
        <v>4</v>
      </c>
      <c r="P38" s="47">
        <v>9</v>
      </c>
      <c r="Q38" s="47">
        <f t="shared" si="16"/>
        <v>23</v>
      </c>
      <c r="R38" s="47">
        <v>7</v>
      </c>
      <c r="S38" s="47">
        <v>16</v>
      </c>
    </row>
    <row r="39" spans="1:19" x14ac:dyDescent="0.3">
      <c r="A39" s="135"/>
      <c r="B39" s="136"/>
      <c r="C39" s="58">
        <v>12</v>
      </c>
      <c r="D39" s="17" t="s">
        <v>60</v>
      </c>
      <c r="E39" s="86">
        <f t="shared" si="11"/>
        <v>230</v>
      </c>
      <c r="F39" s="86">
        <f t="shared" si="12"/>
        <v>68</v>
      </c>
      <c r="G39" s="86">
        <f t="shared" si="12"/>
        <v>162</v>
      </c>
      <c r="H39" s="86">
        <f t="shared" si="13"/>
        <v>33</v>
      </c>
      <c r="I39" s="47">
        <v>14</v>
      </c>
      <c r="J39" s="103">
        <v>19</v>
      </c>
      <c r="K39" s="47">
        <f t="shared" si="14"/>
        <v>71</v>
      </c>
      <c r="L39" s="103">
        <v>21</v>
      </c>
      <c r="M39" s="103">
        <v>50</v>
      </c>
      <c r="N39" s="47">
        <f t="shared" si="15"/>
        <v>58</v>
      </c>
      <c r="O39" s="47">
        <v>17</v>
      </c>
      <c r="P39" s="47">
        <v>41</v>
      </c>
      <c r="Q39" s="47">
        <f t="shared" si="16"/>
        <v>68</v>
      </c>
      <c r="R39" s="47">
        <v>16</v>
      </c>
      <c r="S39" s="47">
        <v>52</v>
      </c>
    </row>
    <row r="40" spans="1:19" x14ac:dyDescent="0.3">
      <c r="A40" s="135"/>
      <c r="B40" s="136"/>
      <c r="C40" s="59">
        <v>17</v>
      </c>
      <c r="D40" s="43" t="s">
        <v>77</v>
      </c>
      <c r="E40" s="86">
        <f t="shared" si="11"/>
        <v>20</v>
      </c>
      <c r="F40" s="86">
        <f t="shared" si="12"/>
        <v>6</v>
      </c>
      <c r="G40" s="86">
        <f t="shared" si="12"/>
        <v>14</v>
      </c>
      <c r="H40" s="86">
        <f t="shared" si="13"/>
        <v>0</v>
      </c>
      <c r="I40" s="47">
        <v>0</v>
      </c>
      <c r="J40" s="47">
        <v>0</v>
      </c>
      <c r="K40" s="47">
        <f t="shared" si="14"/>
        <v>4</v>
      </c>
      <c r="L40" s="47">
        <v>1</v>
      </c>
      <c r="M40" s="47">
        <v>3</v>
      </c>
      <c r="N40" s="47">
        <f t="shared" si="15"/>
        <v>6</v>
      </c>
      <c r="O40" s="47">
        <v>2</v>
      </c>
      <c r="P40" s="47">
        <v>4</v>
      </c>
      <c r="Q40" s="47">
        <f t="shared" si="16"/>
        <v>10</v>
      </c>
      <c r="R40" s="47">
        <v>3</v>
      </c>
      <c r="S40" s="47">
        <v>7</v>
      </c>
    </row>
    <row r="41" spans="1:19" x14ac:dyDescent="0.3">
      <c r="A41" s="135"/>
      <c r="B41" s="136"/>
      <c r="C41" s="59">
        <v>19</v>
      </c>
      <c r="D41" s="18" t="s">
        <v>78</v>
      </c>
      <c r="E41" s="86">
        <f t="shared" si="11"/>
        <v>300</v>
      </c>
      <c r="F41" s="86">
        <f t="shared" si="12"/>
        <v>89</v>
      </c>
      <c r="G41" s="86">
        <f t="shared" si="12"/>
        <v>211</v>
      </c>
      <c r="H41" s="86">
        <f t="shared" si="13"/>
        <v>63</v>
      </c>
      <c r="I41" s="103">
        <v>26</v>
      </c>
      <c r="J41" s="103">
        <v>37</v>
      </c>
      <c r="K41" s="47">
        <f t="shared" si="14"/>
        <v>88</v>
      </c>
      <c r="L41" s="103">
        <v>27</v>
      </c>
      <c r="M41" s="103">
        <v>61</v>
      </c>
      <c r="N41" s="47">
        <f t="shared" si="15"/>
        <v>80</v>
      </c>
      <c r="O41" s="47">
        <v>24</v>
      </c>
      <c r="P41" s="47">
        <v>56</v>
      </c>
      <c r="Q41" s="47">
        <f t="shared" si="16"/>
        <v>69</v>
      </c>
      <c r="R41" s="47">
        <v>12</v>
      </c>
      <c r="S41" s="47">
        <v>57</v>
      </c>
    </row>
    <row r="42" spans="1:19" x14ac:dyDescent="0.3">
      <c r="A42" s="135"/>
      <c r="B42" s="136"/>
      <c r="C42" s="59">
        <v>20</v>
      </c>
      <c r="D42" s="18" t="s">
        <v>53</v>
      </c>
      <c r="E42" s="86">
        <f t="shared" si="11"/>
        <v>1300</v>
      </c>
      <c r="F42" s="86">
        <f t="shared" si="12"/>
        <v>390</v>
      </c>
      <c r="G42" s="86">
        <f t="shared" si="12"/>
        <v>910</v>
      </c>
      <c r="H42" s="86">
        <f t="shared" si="13"/>
        <v>306</v>
      </c>
      <c r="I42" s="103">
        <v>88</v>
      </c>
      <c r="J42" s="103">
        <v>218</v>
      </c>
      <c r="K42" s="47">
        <f t="shared" si="14"/>
        <v>342</v>
      </c>
      <c r="L42" s="103">
        <v>117</v>
      </c>
      <c r="M42" s="103">
        <v>225</v>
      </c>
      <c r="N42" s="47">
        <f t="shared" si="15"/>
        <v>333</v>
      </c>
      <c r="O42" s="47">
        <v>100</v>
      </c>
      <c r="P42" s="47">
        <v>233</v>
      </c>
      <c r="Q42" s="47">
        <f t="shared" si="16"/>
        <v>319</v>
      </c>
      <c r="R42" s="47">
        <v>85</v>
      </c>
      <c r="S42" s="47">
        <v>234</v>
      </c>
    </row>
    <row r="43" spans="1:19" x14ac:dyDescent="0.3">
      <c r="A43" s="135"/>
      <c r="B43" s="136"/>
      <c r="C43" s="59">
        <v>21</v>
      </c>
      <c r="D43" s="18" t="s">
        <v>79</v>
      </c>
      <c r="E43" s="86">
        <f t="shared" si="11"/>
        <v>150</v>
      </c>
      <c r="F43" s="86">
        <f t="shared" si="12"/>
        <v>45</v>
      </c>
      <c r="G43" s="86">
        <f t="shared" si="12"/>
        <v>105</v>
      </c>
      <c r="H43" s="86">
        <f t="shared" si="13"/>
        <v>32</v>
      </c>
      <c r="I43" s="103">
        <v>7</v>
      </c>
      <c r="J43" s="103">
        <v>25</v>
      </c>
      <c r="K43" s="47">
        <f t="shared" si="14"/>
        <v>44</v>
      </c>
      <c r="L43" s="103">
        <v>15</v>
      </c>
      <c r="M43" s="103">
        <v>29</v>
      </c>
      <c r="N43" s="47">
        <f t="shared" si="15"/>
        <v>40</v>
      </c>
      <c r="O43" s="47">
        <v>12</v>
      </c>
      <c r="P43" s="47">
        <v>28</v>
      </c>
      <c r="Q43" s="47">
        <f t="shared" si="16"/>
        <v>34</v>
      </c>
      <c r="R43" s="47">
        <v>11</v>
      </c>
      <c r="S43" s="47">
        <v>23</v>
      </c>
    </row>
    <row r="44" spans="1:19" x14ac:dyDescent="0.3">
      <c r="A44" s="135"/>
      <c r="B44" s="136"/>
      <c r="C44" s="58">
        <v>53</v>
      </c>
      <c r="D44" s="17" t="s">
        <v>20</v>
      </c>
      <c r="E44" s="86">
        <f t="shared" si="11"/>
        <v>720</v>
      </c>
      <c r="F44" s="86">
        <f t="shared" si="12"/>
        <v>215</v>
      </c>
      <c r="G44" s="86">
        <f t="shared" si="12"/>
        <v>505</v>
      </c>
      <c r="H44" s="86">
        <f t="shared" si="13"/>
        <v>193</v>
      </c>
      <c r="I44" s="103">
        <v>48</v>
      </c>
      <c r="J44" s="103">
        <v>145</v>
      </c>
      <c r="K44" s="47">
        <f t="shared" si="14"/>
        <v>206</v>
      </c>
      <c r="L44" s="103">
        <v>68</v>
      </c>
      <c r="M44" s="103">
        <v>138</v>
      </c>
      <c r="N44" s="47">
        <f t="shared" si="15"/>
        <v>187</v>
      </c>
      <c r="O44" s="47">
        <v>56</v>
      </c>
      <c r="P44" s="47">
        <v>131</v>
      </c>
      <c r="Q44" s="47">
        <f t="shared" si="16"/>
        <v>134</v>
      </c>
      <c r="R44" s="47">
        <v>43</v>
      </c>
      <c r="S44" s="47">
        <v>91</v>
      </c>
    </row>
    <row r="45" spans="1:19" x14ac:dyDescent="0.3">
      <c r="A45" s="135"/>
      <c r="B45" s="136"/>
      <c r="C45" s="59">
        <v>55</v>
      </c>
      <c r="D45" s="18" t="s">
        <v>55</v>
      </c>
      <c r="E45" s="86">
        <f t="shared" si="11"/>
        <v>638</v>
      </c>
      <c r="F45" s="86">
        <f t="shared" si="12"/>
        <v>191</v>
      </c>
      <c r="G45" s="86">
        <f t="shared" si="12"/>
        <v>447</v>
      </c>
      <c r="H45" s="86">
        <f t="shared" si="13"/>
        <v>118</v>
      </c>
      <c r="I45" s="103">
        <v>39</v>
      </c>
      <c r="J45" s="103">
        <v>79</v>
      </c>
      <c r="K45" s="47">
        <f t="shared" si="14"/>
        <v>200</v>
      </c>
      <c r="L45" s="103">
        <v>67</v>
      </c>
      <c r="M45" s="103">
        <v>133</v>
      </c>
      <c r="N45" s="47">
        <f t="shared" si="15"/>
        <v>150</v>
      </c>
      <c r="O45" s="47">
        <v>45</v>
      </c>
      <c r="P45" s="47">
        <v>105</v>
      </c>
      <c r="Q45" s="47">
        <f t="shared" si="16"/>
        <v>170</v>
      </c>
      <c r="R45" s="47">
        <v>40</v>
      </c>
      <c r="S45" s="47">
        <v>130</v>
      </c>
    </row>
    <row r="46" spans="1:19" x14ac:dyDescent="0.3">
      <c r="A46" s="135"/>
      <c r="B46" s="136"/>
      <c r="C46" s="58">
        <v>56</v>
      </c>
      <c r="D46" s="17" t="s">
        <v>63</v>
      </c>
      <c r="E46" s="86">
        <f t="shared" si="11"/>
        <v>220</v>
      </c>
      <c r="F46" s="86">
        <f t="shared" si="12"/>
        <v>66</v>
      </c>
      <c r="G46" s="86">
        <f t="shared" si="12"/>
        <v>154</v>
      </c>
      <c r="H46" s="86">
        <f t="shared" si="13"/>
        <v>43</v>
      </c>
      <c r="I46" s="103">
        <v>6</v>
      </c>
      <c r="J46" s="103">
        <v>37</v>
      </c>
      <c r="K46" s="47">
        <f t="shared" si="14"/>
        <v>83</v>
      </c>
      <c r="L46" s="103">
        <v>28</v>
      </c>
      <c r="M46" s="103">
        <v>55</v>
      </c>
      <c r="N46" s="47">
        <f t="shared" si="15"/>
        <v>53</v>
      </c>
      <c r="O46" s="47">
        <v>16</v>
      </c>
      <c r="P46" s="47">
        <v>37</v>
      </c>
      <c r="Q46" s="47">
        <f t="shared" si="16"/>
        <v>41</v>
      </c>
      <c r="R46" s="47">
        <v>16</v>
      </c>
      <c r="S46" s="47">
        <v>25</v>
      </c>
    </row>
    <row r="47" spans="1:19" x14ac:dyDescent="0.3">
      <c r="A47" s="135"/>
      <c r="B47" s="136"/>
      <c r="C47" s="59">
        <v>68</v>
      </c>
      <c r="D47" s="18" t="s">
        <v>22</v>
      </c>
      <c r="E47" s="86">
        <f t="shared" si="11"/>
        <v>1888</v>
      </c>
      <c r="F47" s="86">
        <f t="shared" si="12"/>
        <v>536</v>
      </c>
      <c r="G47" s="86">
        <f t="shared" si="12"/>
        <v>1352</v>
      </c>
      <c r="H47" s="86">
        <f t="shared" si="13"/>
        <v>426</v>
      </c>
      <c r="I47" s="103">
        <v>134</v>
      </c>
      <c r="J47" s="103">
        <v>292</v>
      </c>
      <c r="K47" s="47">
        <f t="shared" si="14"/>
        <v>561</v>
      </c>
      <c r="L47" s="103">
        <v>193</v>
      </c>
      <c r="M47" s="103">
        <v>368</v>
      </c>
      <c r="N47" s="47">
        <f t="shared" si="15"/>
        <v>480</v>
      </c>
      <c r="O47" s="47">
        <v>144</v>
      </c>
      <c r="P47" s="47">
        <v>336</v>
      </c>
      <c r="Q47" s="47">
        <f t="shared" si="16"/>
        <v>421</v>
      </c>
      <c r="R47" s="47">
        <v>65</v>
      </c>
      <c r="S47" s="47">
        <v>356</v>
      </c>
    </row>
    <row r="48" spans="1:19" x14ac:dyDescent="0.3">
      <c r="A48" s="135"/>
      <c r="B48" s="136"/>
      <c r="C48" s="58">
        <v>100</v>
      </c>
      <c r="D48" s="17" t="s">
        <v>10</v>
      </c>
      <c r="E48" s="86">
        <f t="shared" si="11"/>
        <v>930</v>
      </c>
      <c r="F48" s="86">
        <f t="shared" si="12"/>
        <v>262</v>
      </c>
      <c r="G48" s="86">
        <f t="shared" si="12"/>
        <v>668</v>
      </c>
      <c r="H48" s="86">
        <f t="shared" si="13"/>
        <v>140</v>
      </c>
      <c r="I48" s="103">
        <v>42</v>
      </c>
      <c r="J48" s="103">
        <v>98</v>
      </c>
      <c r="K48" s="47">
        <f t="shared" si="14"/>
        <v>278</v>
      </c>
      <c r="L48" s="103">
        <v>82</v>
      </c>
      <c r="M48" s="103">
        <v>196</v>
      </c>
      <c r="N48" s="47">
        <f t="shared" si="15"/>
        <v>242</v>
      </c>
      <c r="O48" s="47">
        <v>73</v>
      </c>
      <c r="P48" s="47">
        <v>169</v>
      </c>
      <c r="Q48" s="47">
        <f t="shared" si="16"/>
        <v>270</v>
      </c>
      <c r="R48" s="47">
        <v>65</v>
      </c>
      <c r="S48" s="47">
        <v>205</v>
      </c>
    </row>
    <row r="49" spans="1:19" x14ac:dyDescent="0.3">
      <c r="A49" s="135"/>
      <c r="B49" s="136"/>
      <c r="C49" s="58">
        <v>116</v>
      </c>
      <c r="D49" s="17" t="s">
        <v>72</v>
      </c>
      <c r="E49" s="86">
        <f t="shared" si="11"/>
        <v>160</v>
      </c>
      <c r="F49" s="86">
        <f t="shared" si="12"/>
        <v>49</v>
      </c>
      <c r="G49" s="86">
        <f t="shared" si="12"/>
        <v>111</v>
      </c>
      <c r="H49" s="86">
        <f t="shared" si="13"/>
        <v>28</v>
      </c>
      <c r="I49" s="103">
        <v>12</v>
      </c>
      <c r="J49" s="103">
        <v>16</v>
      </c>
      <c r="K49" s="47">
        <f t="shared" si="14"/>
        <v>44</v>
      </c>
      <c r="L49" s="103">
        <v>14</v>
      </c>
      <c r="M49" s="103">
        <v>30</v>
      </c>
      <c r="N49" s="47">
        <f t="shared" si="15"/>
        <v>43</v>
      </c>
      <c r="O49" s="47">
        <v>13</v>
      </c>
      <c r="P49" s="47">
        <v>30</v>
      </c>
      <c r="Q49" s="47">
        <f t="shared" si="16"/>
        <v>45</v>
      </c>
      <c r="R49" s="47">
        <v>10</v>
      </c>
      <c r="S49" s="47">
        <v>35</v>
      </c>
    </row>
    <row r="50" spans="1:19" x14ac:dyDescent="0.3">
      <c r="A50" s="135"/>
      <c r="B50" s="136"/>
      <c r="C50" s="58">
        <v>162</v>
      </c>
      <c r="D50" s="17" t="s">
        <v>56</v>
      </c>
      <c r="E50" s="86">
        <f t="shared" si="11"/>
        <v>556</v>
      </c>
      <c r="F50" s="86">
        <f t="shared" si="12"/>
        <v>170</v>
      </c>
      <c r="G50" s="86">
        <f t="shared" si="12"/>
        <v>386</v>
      </c>
      <c r="H50" s="86">
        <f t="shared" si="13"/>
        <v>71</v>
      </c>
      <c r="I50" s="103">
        <v>21</v>
      </c>
      <c r="J50" s="47">
        <v>50</v>
      </c>
      <c r="K50" s="47">
        <f t="shared" si="14"/>
        <v>165</v>
      </c>
      <c r="L50" s="103">
        <v>53</v>
      </c>
      <c r="M50" s="47">
        <v>112</v>
      </c>
      <c r="N50" s="47">
        <f t="shared" si="15"/>
        <v>160</v>
      </c>
      <c r="O50" s="47">
        <v>48</v>
      </c>
      <c r="P50" s="47">
        <v>112</v>
      </c>
      <c r="Q50" s="47">
        <f t="shared" si="16"/>
        <v>160</v>
      </c>
      <c r="R50" s="47">
        <v>48</v>
      </c>
      <c r="S50" s="47">
        <v>112</v>
      </c>
    </row>
    <row r="51" spans="1:19" x14ac:dyDescent="0.3">
      <c r="A51" s="29">
        <v>3</v>
      </c>
      <c r="B51" s="22">
        <v>11</v>
      </c>
      <c r="C51" s="25"/>
      <c r="D51" s="24" t="s">
        <v>31</v>
      </c>
      <c r="E51" s="42">
        <f>+F51+G51</f>
        <v>17432</v>
      </c>
      <c r="F51" s="42">
        <f>+I51+L51+O51+R51</f>
        <v>6173</v>
      </c>
      <c r="G51" s="42">
        <f>+J51+M51+P51+S51</f>
        <v>11259</v>
      </c>
      <c r="H51" s="42">
        <f>+I51+J51</f>
        <v>1432</v>
      </c>
      <c r="I51" s="42">
        <f>SUM(I52:I62)</f>
        <v>493</v>
      </c>
      <c r="J51" s="42">
        <f>SUM(J52:J62)</f>
        <v>939</v>
      </c>
      <c r="K51" s="42">
        <f>+L51+M51</f>
        <v>8188</v>
      </c>
      <c r="L51" s="42">
        <f>SUM(L52:L62)</f>
        <v>2919</v>
      </c>
      <c r="M51" s="42">
        <f>SUM(M52:M62)</f>
        <v>5269</v>
      </c>
      <c r="N51" s="42">
        <f>+O51+P51</f>
        <v>4102</v>
      </c>
      <c r="O51" s="42">
        <f>SUM(O52:O62)</f>
        <v>1450</v>
      </c>
      <c r="P51" s="42">
        <f>SUM(P52:P62)</f>
        <v>2652</v>
      </c>
      <c r="Q51" s="42">
        <f>+R51+S51</f>
        <v>3710</v>
      </c>
      <c r="R51" s="42">
        <f>SUM(R52:R62)</f>
        <v>1311</v>
      </c>
      <c r="S51" s="42">
        <f>SUM(S52:S62)</f>
        <v>2399</v>
      </c>
    </row>
    <row r="52" spans="1:19" x14ac:dyDescent="0.3">
      <c r="A52" s="135"/>
      <c r="B52" s="136"/>
      <c r="C52" s="58">
        <v>11</v>
      </c>
      <c r="D52" s="17" t="s">
        <v>59</v>
      </c>
      <c r="E52" s="36">
        <f t="shared" ref="E52:E62" si="17">+F52+G52</f>
        <v>211</v>
      </c>
      <c r="F52" s="36">
        <f t="shared" ref="F52:G62" si="18">+I52+L52+O52+R52</f>
        <v>73</v>
      </c>
      <c r="G52" s="36">
        <f t="shared" si="18"/>
        <v>138</v>
      </c>
      <c r="H52" s="36">
        <f t="shared" ref="H52:H62" si="19">+I52+J52</f>
        <v>0</v>
      </c>
      <c r="I52" s="36">
        <v>0</v>
      </c>
      <c r="J52" s="36">
        <v>0</v>
      </c>
      <c r="K52" s="36">
        <f t="shared" ref="K52:K62" si="20">+L52+M52</f>
        <v>22</v>
      </c>
      <c r="L52" s="36">
        <v>7</v>
      </c>
      <c r="M52" s="36">
        <v>15</v>
      </c>
      <c r="N52" s="36">
        <f t="shared" ref="N52:N62" si="21">+O52+P52</f>
        <v>78</v>
      </c>
      <c r="O52" s="36">
        <v>27</v>
      </c>
      <c r="P52" s="36">
        <v>51</v>
      </c>
      <c r="Q52" s="36">
        <f t="shared" ref="Q52:Q62" si="22">+R52+S52</f>
        <v>111</v>
      </c>
      <c r="R52" s="36">
        <v>39</v>
      </c>
      <c r="S52" s="36">
        <v>72</v>
      </c>
    </row>
    <row r="53" spans="1:19" x14ac:dyDescent="0.3">
      <c r="A53" s="135"/>
      <c r="B53" s="136"/>
      <c r="C53" s="58">
        <v>29</v>
      </c>
      <c r="D53" s="17" t="s">
        <v>19</v>
      </c>
      <c r="E53" s="36">
        <f t="shared" si="17"/>
        <v>1197</v>
      </c>
      <c r="F53" s="36">
        <f t="shared" si="18"/>
        <v>421</v>
      </c>
      <c r="G53" s="36">
        <f t="shared" si="18"/>
        <v>776</v>
      </c>
      <c r="H53" s="36">
        <f t="shared" si="19"/>
        <v>0</v>
      </c>
      <c r="I53" s="36">
        <v>0</v>
      </c>
      <c r="J53" s="36">
        <v>0</v>
      </c>
      <c r="K53" s="36">
        <f t="shared" si="20"/>
        <v>267</v>
      </c>
      <c r="L53" s="36">
        <v>93</v>
      </c>
      <c r="M53" s="36">
        <v>174</v>
      </c>
      <c r="N53" s="36">
        <f t="shared" si="21"/>
        <v>447</v>
      </c>
      <c r="O53" s="36">
        <v>157</v>
      </c>
      <c r="P53" s="36">
        <v>290</v>
      </c>
      <c r="Q53" s="36">
        <f t="shared" si="22"/>
        <v>483</v>
      </c>
      <c r="R53" s="36">
        <v>171</v>
      </c>
      <c r="S53" s="36">
        <v>312</v>
      </c>
    </row>
    <row r="54" spans="1:19" x14ac:dyDescent="0.3">
      <c r="A54" s="135"/>
      <c r="B54" s="136"/>
      <c r="C54" s="58">
        <v>53</v>
      </c>
      <c r="D54" s="17" t="s">
        <v>20</v>
      </c>
      <c r="E54" s="36">
        <f t="shared" si="17"/>
        <v>1515</v>
      </c>
      <c r="F54" s="36">
        <f t="shared" si="18"/>
        <v>537</v>
      </c>
      <c r="G54" s="36">
        <f t="shared" si="18"/>
        <v>978</v>
      </c>
      <c r="H54" s="36">
        <f t="shared" si="19"/>
        <v>0</v>
      </c>
      <c r="I54" s="107">
        <v>0</v>
      </c>
      <c r="J54" s="107">
        <v>0</v>
      </c>
      <c r="K54" s="36">
        <f t="shared" si="20"/>
        <v>478</v>
      </c>
      <c r="L54" s="107">
        <v>168</v>
      </c>
      <c r="M54" s="107">
        <v>310</v>
      </c>
      <c r="N54" s="36">
        <f t="shared" si="21"/>
        <v>517</v>
      </c>
      <c r="O54" s="36">
        <v>183</v>
      </c>
      <c r="P54" s="36">
        <v>334</v>
      </c>
      <c r="Q54" s="36">
        <f t="shared" si="22"/>
        <v>520</v>
      </c>
      <c r="R54" s="36">
        <v>186</v>
      </c>
      <c r="S54" s="36">
        <v>334</v>
      </c>
    </row>
    <row r="55" spans="1:19" x14ac:dyDescent="0.3">
      <c r="A55" s="135"/>
      <c r="B55" s="136"/>
      <c r="C55" s="58">
        <v>65</v>
      </c>
      <c r="D55" s="17" t="s">
        <v>65</v>
      </c>
      <c r="E55" s="36">
        <f t="shared" si="17"/>
        <v>369</v>
      </c>
      <c r="F55" s="36">
        <f t="shared" si="18"/>
        <v>129</v>
      </c>
      <c r="G55" s="36">
        <f t="shared" si="18"/>
        <v>240</v>
      </c>
      <c r="H55" s="36">
        <f t="shared" si="19"/>
        <v>0</v>
      </c>
      <c r="I55" s="36">
        <v>0</v>
      </c>
      <c r="J55" s="36">
        <v>0</v>
      </c>
      <c r="K55" s="36">
        <f t="shared" si="20"/>
        <v>93</v>
      </c>
      <c r="L55" s="36">
        <v>33</v>
      </c>
      <c r="M55" s="36">
        <v>60</v>
      </c>
      <c r="N55" s="36">
        <f t="shared" si="21"/>
        <v>138</v>
      </c>
      <c r="O55" s="36">
        <v>48</v>
      </c>
      <c r="P55" s="36">
        <v>90</v>
      </c>
      <c r="Q55" s="36">
        <f t="shared" si="22"/>
        <v>138</v>
      </c>
      <c r="R55" s="36">
        <v>48</v>
      </c>
      <c r="S55" s="36">
        <v>90</v>
      </c>
    </row>
    <row r="56" spans="1:19" x14ac:dyDescent="0.3">
      <c r="A56" s="135"/>
      <c r="B56" s="136"/>
      <c r="C56" s="58">
        <v>75</v>
      </c>
      <c r="D56" s="17" t="s">
        <v>66</v>
      </c>
      <c r="E56" s="36">
        <f t="shared" si="17"/>
        <v>191</v>
      </c>
      <c r="F56" s="36">
        <f t="shared" si="18"/>
        <v>69</v>
      </c>
      <c r="G56" s="36">
        <f t="shared" si="18"/>
        <v>122</v>
      </c>
      <c r="H56" s="36">
        <f t="shared" si="19"/>
        <v>10</v>
      </c>
      <c r="I56" s="107">
        <v>1</v>
      </c>
      <c r="J56" s="107">
        <v>9</v>
      </c>
      <c r="K56" s="36">
        <f t="shared" si="20"/>
        <v>83</v>
      </c>
      <c r="L56" s="107">
        <v>32</v>
      </c>
      <c r="M56" s="107">
        <v>51</v>
      </c>
      <c r="N56" s="36">
        <f t="shared" si="21"/>
        <v>48</v>
      </c>
      <c r="O56" s="36">
        <v>18</v>
      </c>
      <c r="P56" s="36">
        <v>30</v>
      </c>
      <c r="Q56" s="36">
        <f t="shared" si="22"/>
        <v>50</v>
      </c>
      <c r="R56" s="36">
        <v>18</v>
      </c>
      <c r="S56" s="36">
        <v>32</v>
      </c>
    </row>
    <row r="57" spans="1:19" x14ac:dyDescent="0.3">
      <c r="A57" s="135"/>
      <c r="B57" s="136"/>
      <c r="C57" s="59">
        <v>97</v>
      </c>
      <c r="D57" s="19" t="s">
        <v>23</v>
      </c>
      <c r="E57" s="36">
        <f t="shared" si="17"/>
        <v>8100</v>
      </c>
      <c r="F57" s="36">
        <f t="shared" si="18"/>
        <v>2870</v>
      </c>
      <c r="G57" s="36">
        <f t="shared" si="18"/>
        <v>5230</v>
      </c>
      <c r="H57" s="36">
        <f t="shared" si="19"/>
        <v>1275</v>
      </c>
      <c r="I57" s="107">
        <v>438</v>
      </c>
      <c r="J57" s="107">
        <v>837</v>
      </c>
      <c r="K57" s="36">
        <f t="shared" si="20"/>
        <v>5100</v>
      </c>
      <c r="L57" s="107">
        <v>1823</v>
      </c>
      <c r="M57" s="107">
        <v>3277</v>
      </c>
      <c r="N57" s="36">
        <f t="shared" si="21"/>
        <v>1100</v>
      </c>
      <c r="O57" s="36">
        <v>390</v>
      </c>
      <c r="P57" s="36">
        <v>710</v>
      </c>
      <c r="Q57" s="36">
        <f t="shared" si="22"/>
        <v>625</v>
      </c>
      <c r="R57" s="36">
        <v>219</v>
      </c>
      <c r="S57" s="36">
        <v>406</v>
      </c>
    </row>
    <row r="58" spans="1:19" x14ac:dyDescent="0.3">
      <c r="A58" s="135"/>
      <c r="B58" s="136"/>
      <c r="C58" s="58">
        <v>100</v>
      </c>
      <c r="D58" s="17" t="s">
        <v>10</v>
      </c>
      <c r="E58" s="36">
        <f t="shared" si="17"/>
        <v>1340</v>
      </c>
      <c r="F58" s="36">
        <f t="shared" si="18"/>
        <v>476</v>
      </c>
      <c r="G58" s="36">
        <f t="shared" si="18"/>
        <v>864</v>
      </c>
      <c r="H58" s="36">
        <f t="shared" si="19"/>
        <v>16</v>
      </c>
      <c r="I58" s="107">
        <v>5</v>
      </c>
      <c r="J58" s="107">
        <v>11</v>
      </c>
      <c r="K58" s="36">
        <f t="shared" si="20"/>
        <v>523</v>
      </c>
      <c r="L58" s="107">
        <v>189</v>
      </c>
      <c r="M58" s="107">
        <v>334</v>
      </c>
      <c r="N58" s="36">
        <f t="shared" si="21"/>
        <v>399</v>
      </c>
      <c r="O58" s="36">
        <v>141</v>
      </c>
      <c r="P58" s="36">
        <v>258</v>
      </c>
      <c r="Q58" s="36">
        <f t="shared" si="22"/>
        <v>402</v>
      </c>
      <c r="R58" s="36">
        <v>141</v>
      </c>
      <c r="S58" s="36">
        <v>261</v>
      </c>
    </row>
    <row r="59" spans="1:19" x14ac:dyDescent="0.3">
      <c r="A59" s="135"/>
      <c r="B59" s="136"/>
      <c r="C59" s="58">
        <v>112</v>
      </c>
      <c r="D59" s="17" t="s">
        <v>21</v>
      </c>
      <c r="E59" s="36">
        <f t="shared" si="17"/>
        <v>3235</v>
      </c>
      <c r="F59" s="36">
        <f t="shared" si="18"/>
        <v>1145</v>
      </c>
      <c r="G59" s="36">
        <f t="shared" si="18"/>
        <v>2090</v>
      </c>
      <c r="H59" s="36">
        <f t="shared" si="19"/>
        <v>107</v>
      </c>
      <c r="I59" s="107">
        <v>35</v>
      </c>
      <c r="J59" s="107">
        <v>72</v>
      </c>
      <c r="K59" s="36">
        <f t="shared" si="20"/>
        <v>1187</v>
      </c>
      <c r="L59" s="107">
        <v>423</v>
      </c>
      <c r="M59" s="107">
        <v>764</v>
      </c>
      <c r="N59" s="36">
        <f t="shared" si="21"/>
        <v>969</v>
      </c>
      <c r="O59" s="36">
        <v>342</v>
      </c>
      <c r="P59" s="36">
        <v>627</v>
      </c>
      <c r="Q59" s="36">
        <f t="shared" si="22"/>
        <v>972</v>
      </c>
      <c r="R59" s="36">
        <v>345</v>
      </c>
      <c r="S59" s="36">
        <v>627</v>
      </c>
    </row>
    <row r="60" spans="1:19" x14ac:dyDescent="0.3">
      <c r="A60" s="135"/>
      <c r="B60" s="136"/>
      <c r="C60" s="58">
        <v>122</v>
      </c>
      <c r="D60" s="17" t="s">
        <v>73</v>
      </c>
      <c r="E60" s="36">
        <f t="shared" si="17"/>
        <v>24</v>
      </c>
      <c r="F60" s="36">
        <f t="shared" si="18"/>
        <v>9</v>
      </c>
      <c r="G60" s="36">
        <f t="shared" si="18"/>
        <v>15</v>
      </c>
      <c r="H60" s="36">
        <f t="shared" si="19"/>
        <v>0</v>
      </c>
      <c r="I60" s="36">
        <v>0</v>
      </c>
      <c r="J60" s="36">
        <v>0</v>
      </c>
      <c r="K60" s="36">
        <f t="shared" si="20"/>
        <v>6</v>
      </c>
      <c r="L60" s="36">
        <v>3</v>
      </c>
      <c r="M60" s="36">
        <v>3</v>
      </c>
      <c r="N60" s="36">
        <f t="shared" si="21"/>
        <v>9</v>
      </c>
      <c r="O60" s="36">
        <v>3</v>
      </c>
      <c r="P60" s="36">
        <v>6</v>
      </c>
      <c r="Q60" s="36">
        <f t="shared" si="22"/>
        <v>9</v>
      </c>
      <c r="R60" s="36">
        <v>3</v>
      </c>
      <c r="S60" s="36">
        <v>6</v>
      </c>
    </row>
    <row r="61" spans="1:19" x14ac:dyDescent="0.3">
      <c r="A61" s="135"/>
      <c r="B61" s="136"/>
      <c r="C61" s="58">
        <v>136</v>
      </c>
      <c r="D61" s="17" t="s">
        <v>6</v>
      </c>
      <c r="E61" s="36">
        <f t="shared" si="17"/>
        <v>550</v>
      </c>
      <c r="F61" s="36">
        <f t="shared" si="18"/>
        <v>196</v>
      </c>
      <c r="G61" s="36">
        <f t="shared" si="18"/>
        <v>354</v>
      </c>
      <c r="H61" s="36">
        <f t="shared" si="19"/>
        <v>15</v>
      </c>
      <c r="I61" s="107">
        <v>7</v>
      </c>
      <c r="J61" s="107">
        <v>8</v>
      </c>
      <c r="K61" s="36">
        <f t="shared" si="20"/>
        <v>231</v>
      </c>
      <c r="L61" s="107">
        <v>81</v>
      </c>
      <c r="M61" s="107">
        <v>150</v>
      </c>
      <c r="N61" s="36">
        <f t="shared" si="21"/>
        <v>151</v>
      </c>
      <c r="O61" s="36">
        <v>54</v>
      </c>
      <c r="P61" s="36">
        <v>97</v>
      </c>
      <c r="Q61" s="36">
        <f t="shared" si="22"/>
        <v>153</v>
      </c>
      <c r="R61" s="36">
        <v>54</v>
      </c>
      <c r="S61" s="36">
        <v>99</v>
      </c>
    </row>
    <row r="62" spans="1:19" x14ac:dyDescent="0.3">
      <c r="A62" s="135"/>
      <c r="B62" s="136"/>
      <c r="C62" s="58">
        <v>162</v>
      </c>
      <c r="D62" s="17" t="s">
        <v>56</v>
      </c>
      <c r="E62" s="36">
        <f t="shared" si="17"/>
        <v>700</v>
      </c>
      <c r="F62" s="36">
        <f t="shared" si="18"/>
        <v>248</v>
      </c>
      <c r="G62" s="36">
        <f t="shared" si="18"/>
        <v>452</v>
      </c>
      <c r="H62" s="36">
        <f t="shared" si="19"/>
        <v>9</v>
      </c>
      <c r="I62" s="107">
        <v>7</v>
      </c>
      <c r="J62" s="107">
        <v>2</v>
      </c>
      <c r="K62" s="36">
        <f t="shared" si="20"/>
        <v>198</v>
      </c>
      <c r="L62" s="107">
        <v>67</v>
      </c>
      <c r="M62" s="107">
        <v>131</v>
      </c>
      <c r="N62" s="36">
        <f t="shared" si="21"/>
        <v>246</v>
      </c>
      <c r="O62" s="36">
        <v>87</v>
      </c>
      <c r="P62" s="36">
        <v>159</v>
      </c>
      <c r="Q62" s="36">
        <f t="shared" si="22"/>
        <v>247</v>
      </c>
      <c r="R62" s="36">
        <v>87</v>
      </c>
      <c r="S62" s="36">
        <v>160</v>
      </c>
    </row>
    <row r="63" spans="1:19" x14ac:dyDescent="0.3">
      <c r="A63" s="29">
        <v>4</v>
      </c>
      <c r="B63" s="22">
        <v>17</v>
      </c>
      <c r="C63" s="25"/>
      <c r="D63" s="24" t="s">
        <v>32</v>
      </c>
      <c r="E63" s="50">
        <f>+F63+G63</f>
        <v>9370</v>
      </c>
      <c r="F63" s="50">
        <f>+I63+L63+O63+R63</f>
        <v>3855</v>
      </c>
      <c r="G63" s="50">
        <f>+J63+M63+P63+S63</f>
        <v>5515</v>
      </c>
      <c r="H63" s="50">
        <f>+I63+J63</f>
        <v>1264</v>
      </c>
      <c r="I63" s="50">
        <f>SUM(I64:I66)</f>
        <v>552</v>
      </c>
      <c r="J63" s="50">
        <f>SUM(J64:J66)</f>
        <v>712</v>
      </c>
      <c r="K63" s="50">
        <f>+L63+M63</f>
        <v>3781</v>
      </c>
      <c r="L63" s="50">
        <f>SUM(L64:L66)</f>
        <v>1523</v>
      </c>
      <c r="M63" s="50">
        <f>SUM(M64:M66)</f>
        <v>2258</v>
      </c>
      <c r="N63" s="50">
        <f>+O63+P63</f>
        <v>2285</v>
      </c>
      <c r="O63" s="50">
        <f>SUM(O64:O66)</f>
        <v>940</v>
      </c>
      <c r="P63" s="50">
        <f>SUM(P64:P66)</f>
        <v>1345</v>
      </c>
      <c r="Q63" s="50">
        <f>+R63+S63</f>
        <v>2040</v>
      </c>
      <c r="R63" s="50">
        <f>SUM(R64:R66)</f>
        <v>840</v>
      </c>
      <c r="S63" s="50">
        <f>SUM(S64:S66)</f>
        <v>1200</v>
      </c>
    </row>
    <row r="64" spans="1:19" x14ac:dyDescent="0.3">
      <c r="A64" s="135"/>
      <c r="B64" s="136"/>
      <c r="C64" s="59">
        <v>55</v>
      </c>
      <c r="D64" s="18" t="s">
        <v>55</v>
      </c>
      <c r="E64" s="47">
        <f t="shared" ref="E64:E66" si="23">+F64+G64</f>
        <v>2780</v>
      </c>
      <c r="F64" s="47">
        <f t="shared" ref="F64:G66" si="24">+I64+L64+O64+R64</f>
        <v>1067</v>
      </c>
      <c r="G64" s="47">
        <f t="shared" si="24"/>
        <v>1713</v>
      </c>
      <c r="H64" s="47">
        <f t="shared" ref="H64" si="25">+I64+J64</f>
        <v>335</v>
      </c>
      <c r="I64" s="103">
        <v>145</v>
      </c>
      <c r="J64" s="103">
        <v>190</v>
      </c>
      <c r="K64" s="47">
        <f t="shared" ref="K64:K66" si="26">+L64+M64</f>
        <v>1105</v>
      </c>
      <c r="L64" s="103">
        <v>392</v>
      </c>
      <c r="M64" s="103">
        <v>713</v>
      </c>
      <c r="N64" s="47">
        <f t="shared" ref="N64:N66" si="27">+O64+P64</f>
        <v>740</v>
      </c>
      <c r="O64" s="47">
        <v>290</v>
      </c>
      <c r="P64" s="47">
        <v>450</v>
      </c>
      <c r="Q64" s="47">
        <f t="shared" ref="Q64:Q66" si="28">+R64+S64</f>
        <v>600</v>
      </c>
      <c r="R64" s="47">
        <v>240</v>
      </c>
      <c r="S64" s="47">
        <v>360</v>
      </c>
    </row>
    <row r="65" spans="1:19" x14ac:dyDescent="0.3">
      <c r="A65" s="135"/>
      <c r="B65" s="136"/>
      <c r="C65" s="59">
        <v>97</v>
      </c>
      <c r="D65" s="19" t="s">
        <v>23</v>
      </c>
      <c r="E65" s="47">
        <f t="shared" si="23"/>
        <v>264</v>
      </c>
      <c r="F65" s="47">
        <f t="shared" si="24"/>
        <v>107</v>
      </c>
      <c r="G65" s="47">
        <f t="shared" si="24"/>
        <v>157</v>
      </c>
      <c r="H65" s="47">
        <f>I65+J65</f>
        <v>264</v>
      </c>
      <c r="I65" s="103">
        <v>107</v>
      </c>
      <c r="J65" s="103">
        <v>157</v>
      </c>
      <c r="K65" s="47">
        <f t="shared" si="26"/>
        <v>0</v>
      </c>
      <c r="L65" s="47">
        <v>0</v>
      </c>
      <c r="M65" s="47">
        <v>0</v>
      </c>
      <c r="N65" s="47">
        <f t="shared" si="27"/>
        <v>0</v>
      </c>
      <c r="O65" s="47">
        <v>0</v>
      </c>
      <c r="P65" s="47">
        <v>0</v>
      </c>
      <c r="Q65" s="47">
        <f t="shared" si="28"/>
        <v>0</v>
      </c>
      <c r="R65" s="47">
        <v>0</v>
      </c>
      <c r="S65" s="47">
        <v>0</v>
      </c>
    </row>
    <row r="66" spans="1:19" x14ac:dyDescent="0.3">
      <c r="A66" s="135"/>
      <c r="B66" s="136"/>
      <c r="C66" s="58">
        <v>136</v>
      </c>
      <c r="D66" s="17" t="s">
        <v>6</v>
      </c>
      <c r="E66" s="47">
        <f t="shared" si="23"/>
        <v>6326</v>
      </c>
      <c r="F66" s="47">
        <f t="shared" si="24"/>
        <v>2681</v>
      </c>
      <c r="G66" s="47">
        <f t="shared" si="24"/>
        <v>3645</v>
      </c>
      <c r="H66" s="47">
        <f t="shared" ref="H66" si="29">I66+J66</f>
        <v>665</v>
      </c>
      <c r="I66" s="103">
        <v>300</v>
      </c>
      <c r="J66" s="103">
        <v>365</v>
      </c>
      <c r="K66" s="47">
        <f t="shared" si="26"/>
        <v>2676</v>
      </c>
      <c r="L66" s="103">
        <v>1131</v>
      </c>
      <c r="M66" s="103">
        <v>1545</v>
      </c>
      <c r="N66" s="47">
        <f t="shared" si="27"/>
        <v>1545</v>
      </c>
      <c r="O66" s="47">
        <v>650</v>
      </c>
      <c r="P66" s="47">
        <v>895</v>
      </c>
      <c r="Q66" s="47">
        <f t="shared" si="28"/>
        <v>1440</v>
      </c>
      <c r="R66" s="47">
        <v>600</v>
      </c>
      <c r="S66" s="47">
        <v>840</v>
      </c>
    </row>
    <row r="67" spans="1:19" x14ac:dyDescent="0.3">
      <c r="A67" s="29">
        <v>5</v>
      </c>
      <c r="B67" s="23">
        <v>21</v>
      </c>
      <c r="C67" s="25"/>
      <c r="D67" s="24" t="s">
        <v>33</v>
      </c>
      <c r="E67" s="50">
        <f>+F67+G67</f>
        <v>1862</v>
      </c>
      <c r="F67" s="50">
        <f>+I67+L67+O67+R67</f>
        <v>766</v>
      </c>
      <c r="G67" s="50">
        <f>+J67+M67+P67+S67</f>
        <v>1096</v>
      </c>
      <c r="H67" s="50">
        <f>+I67+J67</f>
        <v>370</v>
      </c>
      <c r="I67" s="50">
        <f>SUM(I68:I74)</f>
        <v>150</v>
      </c>
      <c r="J67" s="50">
        <f>SUM(J68:J74)</f>
        <v>220</v>
      </c>
      <c r="K67" s="50">
        <f>+L67+M67</f>
        <v>484</v>
      </c>
      <c r="L67" s="50">
        <f>SUM(L68:L74)</f>
        <v>187</v>
      </c>
      <c r="M67" s="50">
        <f>SUM(M68:M74)</f>
        <v>297</v>
      </c>
      <c r="N67" s="50">
        <f>+O67+P67</f>
        <v>453</v>
      </c>
      <c r="O67" s="50">
        <f>SUM(O68:O74)</f>
        <v>181</v>
      </c>
      <c r="P67" s="50">
        <f>SUM(P68:P74)</f>
        <v>272</v>
      </c>
      <c r="Q67" s="50">
        <f>+R67+S67</f>
        <v>555</v>
      </c>
      <c r="R67" s="50">
        <f>SUM(R68:R74)</f>
        <v>248</v>
      </c>
      <c r="S67" s="50">
        <f>SUM(S68:S74)</f>
        <v>307</v>
      </c>
    </row>
    <row r="68" spans="1:19" x14ac:dyDescent="0.3">
      <c r="A68" s="135"/>
      <c r="B68" s="136"/>
      <c r="C68" s="58">
        <v>29</v>
      </c>
      <c r="D68" s="17" t="s">
        <v>19</v>
      </c>
      <c r="E68" s="87">
        <f t="shared" ref="E68:E74" si="30">+F68+G68</f>
        <v>93</v>
      </c>
      <c r="F68" s="37">
        <f t="shared" ref="F68:G74" si="31">+I68+L68+O68+R68</f>
        <v>40</v>
      </c>
      <c r="G68" s="37">
        <f t="shared" si="31"/>
        <v>53</v>
      </c>
      <c r="H68" s="37">
        <f t="shared" ref="H68:H74" si="32">+I68+J68</f>
        <v>6</v>
      </c>
      <c r="I68" s="106">
        <v>3</v>
      </c>
      <c r="J68" s="106">
        <v>3</v>
      </c>
      <c r="K68" s="37">
        <f t="shared" ref="K68:K74" si="33">+L68+M68</f>
        <v>23</v>
      </c>
      <c r="L68" s="37">
        <v>9</v>
      </c>
      <c r="M68" s="37">
        <v>14</v>
      </c>
      <c r="N68" s="37">
        <f t="shared" ref="N68:N74" si="34">+O68+P68</f>
        <v>8</v>
      </c>
      <c r="O68" s="37">
        <v>5</v>
      </c>
      <c r="P68" s="37">
        <v>3</v>
      </c>
      <c r="Q68" s="37">
        <f t="shared" ref="Q68:Q74" si="35">+R68+S68</f>
        <v>56</v>
      </c>
      <c r="R68" s="106">
        <v>23</v>
      </c>
      <c r="S68" s="106">
        <v>33</v>
      </c>
    </row>
    <row r="69" spans="1:19" x14ac:dyDescent="0.3">
      <c r="A69" s="135"/>
      <c r="B69" s="136"/>
      <c r="C69" s="58">
        <v>53</v>
      </c>
      <c r="D69" s="17" t="s">
        <v>20</v>
      </c>
      <c r="E69" s="87">
        <f t="shared" si="30"/>
        <v>165</v>
      </c>
      <c r="F69" s="37">
        <f t="shared" si="31"/>
        <v>73</v>
      </c>
      <c r="G69" s="37">
        <f t="shared" si="31"/>
        <v>92</v>
      </c>
      <c r="H69" s="37">
        <f t="shared" si="32"/>
        <v>6</v>
      </c>
      <c r="I69" s="106">
        <v>2</v>
      </c>
      <c r="J69" s="106">
        <v>4</v>
      </c>
      <c r="K69" s="37">
        <f t="shared" si="33"/>
        <v>42</v>
      </c>
      <c r="L69" s="37">
        <v>19</v>
      </c>
      <c r="M69" s="37">
        <v>23</v>
      </c>
      <c r="N69" s="37">
        <f t="shared" si="34"/>
        <v>41</v>
      </c>
      <c r="O69" s="37">
        <v>18</v>
      </c>
      <c r="P69" s="37">
        <v>23</v>
      </c>
      <c r="Q69" s="37">
        <f t="shared" si="35"/>
        <v>76</v>
      </c>
      <c r="R69" s="106">
        <v>34</v>
      </c>
      <c r="S69" s="106">
        <v>42</v>
      </c>
    </row>
    <row r="70" spans="1:19" x14ac:dyDescent="0.3">
      <c r="A70" s="135"/>
      <c r="B70" s="136"/>
      <c r="C70" s="59">
        <v>68</v>
      </c>
      <c r="D70" s="18" t="s">
        <v>22</v>
      </c>
      <c r="E70" s="87">
        <f t="shared" si="30"/>
        <v>154</v>
      </c>
      <c r="F70" s="37">
        <f t="shared" si="31"/>
        <v>48</v>
      </c>
      <c r="G70" s="37">
        <f t="shared" si="31"/>
        <v>106</v>
      </c>
      <c r="H70" s="37">
        <f t="shared" si="32"/>
        <v>28</v>
      </c>
      <c r="I70" s="106">
        <v>13</v>
      </c>
      <c r="J70" s="106">
        <v>15</v>
      </c>
      <c r="K70" s="37">
        <f t="shared" si="33"/>
        <v>24</v>
      </c>
      <c r="L70" s="37">
        <v>6</v>
      </c>
      <c r="M70" s="37">
        <v>18</v>
      </c>
      <c r="N70" s="37">
        <f t="shared" si="34"/>
        <v>19</v>
      </c>
      <c r="O70" s="37">
        <v>5</v>
      </c>
      <c r="P70" s="37">
        <v>14</v>
      </c>
      <c r="Q70" s="37">
        <f t="shared" si="35"/>
        <v>83</v>
      </c>
      <c r="R70" s="106">
        <v>24</v>
      </c>
      <c r="S70" s="106">
        <v>59</v>
      </c>
    </row>
    <row r="71" spans="1:19" x14ac:dyDescent="0.3">
      <c r="A71" s="135"/>
      <c r="B71" s="136"/>
      <c r="C71" s="59">
        <v>97</v>
      </c>
      <c r="D71" s="19" t="s">
        <v>23</v>
      </c>
      <c r="E71" s="87">
        <f t="shared" si="30"/>
        <v>678</v>
      </c>
      <c r="F71" s="37">
        <f t="shared" si="31"/>
        <v>271</v>
      </c>
      <c r="G71" s="37">
        <f t="shared" si="31"/>
        <v>407</v>
      </c>
      <c r="H71" s="37">
        <f t="shared" si="32"/>
        <v>178</v>
      </c>
      <c r="I71" s="106">
        <v>71</v>
      </c>
      <c r="J71" s="106">
        <v>107</v>
      </c>
      <c r="K71" s="37">
        <f t="shared" si="33"/>
        <v>163</v>
      </c>
      <c r="L71" s="37">
        <v>63</v>
      </c>
      <c r="M71" s="37">
        <v>100</v>
      </c>
      <c r="N71" s="37">
        <f t="shared" si="34"/>
        <v>180</v>
      </c>
      <c r="O71" s="106">
        <v>70</v>
      </c>
      <c r="P71" s="106">
        <v>110</v>
      </c>
      <c r="Q71" s="37">
        <f t="shared" si="35"/>
        <v>157</v>
      </c>
      <c r="R71" s="106">
        <v>67</v>
      </c>
      <c r="S71" s="106">
        <v>90</v>
      </c>
    </row>
    <row r="72" spans="1:19" x14ac:dyDescent="0.3">
      <c r="A72" s="135"/>
      <c r="B72" s="136"/>
      <c r="C72" s="58">
        <v>100</v>
      </c>
      <c r="D72" s="17" t="s">
        <v>10</v>
      </c>
      <c r="E72" s="87">
        <f t="shared" si="30"/>
        <v>123</v>
      </c>
      <c r="F72" s="37">
        <f t="shared" si="31"/>
        <v>57</v>
      </c>
      <c r="G72" s="37">
        <f t="shared" si="31"/>
        <v>66</v>
      </c>
      <c r="H72" s="37">
        <f t="shared" si="32"/>
        <v>29</v>
      </c>
      <c r="I72" s="106">
        <v>14</v>
      </c>
      <c r="J72" s="106">
        <v>15</v>
      </c>
      <c r="K72" s="37">
        <f t="shared" si="33"/>
        <v>30</v>
      </c>
      <c r="L72" s="37">
        <v>13</v>
      </c>
      <c r="M72" s="37">
        <v>17</v>
      </c>
      <c r="N72" s="37">
        <f t="shared" si="34"/>
        <v>22</v>
      </c>
      <c r="O72" s="106">
        <v>6</v>
      </c>
      <c r="P72" s="106">
        <v>16</v>
      </c>
      <c r="Q72" s="37">
        <f t="shared" si="35"/>
        <v>42</v>
      </c>
      <c r="R72" s="37">
        <v>24</v>
      </c>
      <c r="S72" s="106">
        <v>18</v>
      </c>
    </row>
    <row r="73" spans="1:19" x14ac:dyDescent="0.3">
      <c r="A73" s="135"/>
      <c r="B73" s="136"/>
      <c r="C73" s="58">
        <v>112</v>
      </c>
      <c r="D73" s="17" t="s">
        <v>21</v>
      </c>
      <c r="E73" s="87">
        <f t="shared" si="30"/>
        <v>361</v>
      </c>
      <c r="F73" s="37">
        <f t="shared" si="31"/>
        <v>155</v>
      </c>
      <c r="G73" s="37">
        <f t="shared" si="31"/>
        <v>206</v>
      </c>
      <c r="H73" s="37">
        <f t="shared" si="32"/>
        <v>76</v>
      </c>
      <c r="I73" s="106">
        <v>32</v>
      </c>
      <c r="J73" s="106">
        <v>44</v>
      </c>
      <c r="K73" s="37">
        <f t="shared" si="33"/>
        <v>116</v>
      </c>
      <c r="L73" s="37">
        <v>42</v>
      </c>
      <c r="M73" s="37">
        <v>74</v>
      </c>
      <c r="N73" s="37">
        <f t="shared" si="34"/>
        <v>106</v>
      </c>
      <c r="O73" s="106">
        <v>43</v>
      </c>
      <c r="P73" s="106">
        <v>63</v>
      </c>
      <c r="Q73" s="37">
        <f t="shared" si="35"/>
        <v>63</v>
      </c>
      <c r="R73" s="106">
        <v>38</v>
      </c>
      <c r="S73" s="106">
        <v>25</v>
      </c>
    </row>
    <row r="74" spans="1:19" x14ac:dyDescent="0.3">
      <c r="A74" s="135"/>
      <c r="B74" s="136"/>
      <c r="C74" s="58">
        <v>136</v>
      </c>
      <c r="D74" s="17" t="s">
        <v>6</v>
      </c>
      <c r="E74" s="87">
        <f t="shared" si="30"/>
        <v>288</v>
      </c>
      <c r="F74" s="37">
        <f t="shared" si="31"/>
        <v>122</v>
      </c>
      <c r="G74" s="37">
        <f t="shared" si="31"/>
        <v>166</v>
      </c>
      <c r="H74" s="37">
        <f t="shared" si="32"/>
        <v>47</v>
      </c>
      <c r="I74" s="106">
        <v>15</v>
      </c>
      <c r="J74" s="106">
        <v>32</v>
      </c>
      <c r="K74" s="37">
        <f t="shared" si="33"/>
        <v>86</v>
      </c>
      <c r="L74" s="37">
        <v>35</v>
      </c>
      <c r="M74" s="37">
        <v>51</v>
      </c>
      <c r="N74" s="37">
        <f t="shared" si="34"/>
        <v>77</v>
      </c>
      <c r="O74" s="106">
        <v>34</v>
      </c>
      <c r="P74" s="106">
        <v>43</v>
      </c>
      <c r="Q74" s="87">
        <f t="shared" si="35"/>
        <v>78</v>
      </c>
      <c r="R74" s="106">
        <v>38</v>
      </c>
      <c r="S74" s="106">
        <v>40</v>
      </c>
    </row>
    <row r="75" spans="1:19" x14ac:dyDescent="0.3">
      <c r="A75" s="29">
        <v>6</v>
      </c>
      <c r="B75" s="22">
        <v>23</v>
      </c>
      <c r="C75" s="25"/>
      <c r="D75" s="24" t="s">
        <v>34</v>
      </c>
      <c r="E75" s="50">
        <f>+F75+G75</f>
        <v>824</v>
      </c>
      <c r="F75" s="50">
        <f>+I75+L75+O75+R75</f>
        <v>180</v>
      </c>
      <c r="G75" s="50">
        <f>+J75+M75+P75+S75</f>
        <v>644</v>
      </c>
      <c r="H75" s="50">
        <f>+I75+J75</f>
        <v>45</v>
      </c>
      <c r="I75" s="50">
        <f>SUM(I76:I77)</f>
        <v>14</v>
      </c>
      <c r="J75" s="50">
        <f>SUM(J76:J77)</f>
        <v>31</v>
      </c>
      <c r="K75" s="50">
        <f>+L75+M75</f>
        <v>367</v>
      </c>
      <c r="L75" s="50">
        <f>SUM(L76:L77)</f>
        <v>76</v>
      </c>
      <c r="M75" s="50">
        <f>SUM(M76:M77)</f>
        <v>291</v>
      </c>
      <c r="N75" s="50">
        <f>+O75+P75</f>
        <v>206</v>
      </c>
      <c r="O75" s="50">
        <f>SUM(O76:O77)</f>
        <v>45</v>
      </c>
      <c r="P75" s="50">
        <f>SUM(P76:P77)</f>
        <v>161</v>
      </c>
      <c r="Q75" s="50">
        <f>+R75+S75</f>
        <v>206</v>
      </c>
      <c r="R75" s="50">
        <f>SUM(R76:R77)</f>
        <v>45</v>
      </c>
      <c r="S75" s="50">
        <f>SUM(S76:S77)</f>
        <v>161</v>
      </c>
    </row>
    <row r="76" spans="1:19" x14ac:dyDescent="0.3">
      <c r="A76" s="135"/>
      <c r="B76" s="136"/>
      <c r="C76" s="59">
        <v>97</v>
      </c>
      <c r="D76" s="19" t="s">
        <v>23</v>
      </c>
      <c r="E76" s="86">
        <f t="shared" ref="E76:E77" si="36">+F76+G76</f>
        <v>400</v>
      </c>
      <c r="F76" s="86">
        <f t="shared" ref="F76:G77" si="37">+I76+L76+O76+R76</f>
        <v>80</v>
      </c>
      <c r="G76" s="86">
        <f t="shared" si="37"/>
        <v>320</v>
      </c>
      <c r="H76" s="86">
        <f t="shared" ref="H76:H77" si="38">+I76+J76</f>
        <v>0</v>
      </c>
      <c r="I76" s="103">
        <v>0</v>
      </c>
      <c r="J76" s="103">
        <v>0</v>
      </c>
      <c r="K76" s="86">
        <f t="shared" ref="K76:K77" si="39">+L76+M76</f>
        <v>200</v>
      </c>
      <c r="L76" s="103">
        <v>40</v>
      </c>
      <c r="M76" s="103">
        <v>160</v>
      </c>
      <c r="N76" s="86">
        <f t="shared" ref="N76:N77" si="40">+O76+P76</f>
        <v>100</v>
      </c>
      <c r="O76" s="86">
        <v>20</v>
      </c>
      <c r="P76" s="86">
        <v>80</v>
      </c>
      <c r="Q76" s="86">
        <f t="shared" ref="Q76:Q77" si="41">+R76+S76</f>
        <v>100</v>
      </c>
      <c r="R76" s="86">
        <v>20</v>
      </c>
      <c r="S76" s="86">
        <v>80</v>
      </c>
    </row>
    <row r="77" spans="1:19" x14ac:dyDescent="0.3">
      <c r="A77" s="135"/>
      <c r="B77" s="136"/>
      <c r="C77" s="58">
        <v>112</v>
      </c>
      <c r="D77" s="17" t="s">
        <v>21</v>
      </c>
      <c r="E77" s="86">
        <f t="shared" si="36"/>
        <v>424</v>
      </c>
      <c r="F77" s="86">
        <f t="shared" si="37"/>
        <v>100</v>
      </c>
      <c r="G77" s="86">
        <f t="shared" si="37"/>
        <v>324</v>
      </c>
      <c r="H77" s="86">
        <f t="shared" si="38"/>
        <v>45</v>
      </c>
      <c r="I77" s="103">
        <v>14</v>
      </c>
      <c r="J77" s="103">
        <v>31</v>
      </c>
      <c r="K77" s="86">
        <f t="shared" si="39"/>
        <v>167</v>
      </c>
      <c r="L77" s="103">
        <v>36</v>
      </c>
      <c r="M77" s="103">
        <v>131</v>
      </c>
      <c r="N77" s="86">
        <f t="shared" si="40"/>
        <v>106</v>
      </c>
      <c r="O77" s="86">
        <v>25</v>
      </c>
      <c r="P77" s="86">
        <v>81</v>
      </c>
      <c r="Q77" s="86">
        <f t="shared" si="41"/>
        <v>106</v>
      </c>
      <c r="R77" s="86">
        <v>25</v>
      </c>
      <c r="S77" s="86">
        <v>81</v>
      </c>
    </row>
    <row r="78" spans="1:19" x14ac:dyDescent="0.3">
      <c r="A78" s="29">
        <v>7</v>
      </c>
      <c r="B78" s="22">
        <v>24</v>
      </c>
      <c r="C78" s="25"/>
      <c r="D78" s="24" t="s">
        <v>35</v>
      </c>
      <c r="E78" s="50">
        <f t="shared" ref="E78:E81" si="42">+F78+G78</f>
        <v>491</v>
      </c>
      <c r="F78" s="50">
        <f t="shared" ref="F78:F81" si="43">+I78+L78+O78+R78</f>
        <v>20</v>
      </c>
      <c r="G78" s="50">
        <f t="shared" ref="G78:G81" si="44">+J78+M78+P78+S78</f>
        <v>471</v>
      </c>
      <c r="H78" s="50">
        <f>+I78+J78</f>
        <v>93</v>
      </c>
      <c r="I78" s="50">
        <f>SUM(I79:I81)</f>
        <v>3</v>
      </c>
      <c r="J78" s="50">
        <f>SUM(J79:J81)</f>
        <v>90</v>
      </c>
      <c r="K78" s="50">
        <f>+L78+M78</f>
        <v>132</v>
      </c>
      <c r="L78" s="50">
        <f>SUM(L79:L81)</f>
        <v>6</v>
      </c>
      <c r="M78" s="50">
        <f>SUM(M79:M81)</f>
        <v>126</v>
      </c>
      <c r="N78" s="50">
        <f>+O78+P78</f>
        <v>133</v>
      </c>
      <c r="O78" s="50">
        <f>SUM(O79:O81)</f>
        <v>6</v>
      </c>
      <c r="P78" s="50">
        <f>SUM(P79:P81)</f>
        <v>127</v>
      </c>
      <c r="Q78" s="50">
        <f>+R78+S78</f>
        <v>133</v>
      </c>
      <c r="R78" s="50">
        <f>SUM(R79:R81)</f>
        <v>5</v>
      </c>
      <c r="S78" s="50">
        <f>SUM(S79:S81)</f>
        <v>128</v>
      </c>
    </row>
    <row r="79" spans="1:19" x14ac:dyDescent="0.3">
      <c r="A79" s="135"/>
      <c r="B79" s="136"/>
      <c r="C79" s="58">
        <v>53</v>
      </c>
      <c r="D79" s="17" t="s">
        <v>20</v>
      </c>
      <c r="E79" s="86">
        <f t="shared" si="42"/>
        <v>129</v>
      </c>
      <c r="F79" s="86">
        <f t="shared" si="43"/>
        <v>7</v>
      </c>
      <c r="G79" s="86">
        <f t="shared" si="44"/>
        <v>122</v>
      </c>
      <c r="H79" s="86">
        <f t="shared" ref="H79:H81" si="45">+I79+J79</f>
        <v>18</v>
      </c>
      <c r="I79" s="86">
        <v>1</v>
      </c>
      <c r="J79" s="103">
        <v>17</v>
      </c>
      <c r="K79" s="86">
        <f t="shared" ref="K79:K81" si="46">+L79+M79</f>
        <v>37</v>
      </c>
      <c r="L79" s="86">
        <v>2</v>
      </c>
      <c r="M79" s="86">
        <v>35</v>
      </c>
      <c r="N79" s="86">
        <f t="shared" ref="N79:N81" si="47">+O79+P79</f>
        <v>37</v>
      </c>
      <c r="O79" s="86">
        <v>2</v>
      </c>
      <c r="P79" s="86">
        <v>35</v>
      </c>
      <c r="Q79" s="86">
        <f t="shared" ref="Q79:Q81" si="48">+R79+S79</f>
        <v>37</v>
      </c>
      <c r="R79" s="86">
        <v>2</v>
      </c>
      <c r="S79" s="86">
        <v>35</v>
      </c>
    </row>
    <row r="80" spans="1:19" x14ac:dyDescent="0.3">
      <c r="A80" s="135"/>
      <c r="B80" s="136"/>
      <c r="C80" s="59">
        <v>97</v>
      </c>
      <c r="D80" s="19" t="s">
        <v>23</v>
      </c>
      <c r="E80" s="86">
        <f t="shared" si="42"/>
        <v>227</v>
      </c>
      <c r="F80" s="86">
        <f t="shared" si="43"/>
        <v>6</v>
      </c>
      <c r="G80" s="86">
        <f t="shared" si="44"/>
        <v>221</v>
      </c>
      <c r="H80" s="86">
        <f t="shared" si="45"/>
        <v>45</v>
      </c>
      <c r="I80" s="103">
        <v>0</v>
      </c>
      <c r="J80" s="86">
        <v>45</v>
      </c>
      <c r="K80" s="86">
        <f t="shared" si="46"/>
        <v>60</v>
      </c>
      <c r="L80" s="86">
        <v>2</v>
      </c>
      <c r="M80" s="86">
        <v>58</v>
      </c>
      <c r="N80" s="86">
        <f t="shared" si="47"/>
        <v>61</v>
      </c>
      <c r="O80" s="86">
        <v>2</v>
      </c>
      <c r="P80" s="86">
        <v>59</v>
      </c>
      <c r="Q80" s="86">
        <f t="shared" si="48"/>
        <v>61</v>
      </c>
      <c r="R80" s="86">
        <v>2</v>
      </c>
      <c r="S80" s="86">
        <v>59</v>
      </c>
    </row>
    <row r="81" spans="1:19" x14ac:dyDescent="0.3">
      <c r="A81" s="135"/>
      <c r="B81" s="136"/>
      <c r="C81" s="58">
        <v>112</v>
      </c>
      <c r="D81" s="17" t="s">
        <v>21</v>
      </c>
      <c r="E81" s="86">
        <f t="shared" si="42"/>
        <v>135</v>
      </c>
      <c r="F81" s="86">
        <f t="shared" si="43"/>
        <v>7</v>
      </c>
      <c r="G81" s="86">
        <f t="shared" si="44"/>
        <v>128</v>
      </c>
      <c r="H81" s="86">
        <f t="shared" si="45"/>
        <v>30</v>
      </c>
      <c r="I81" s="103">
        <v>2</v>
      </c>
      <c r="J81" s="103">
        <v>28</v>
      </c>
      <c r="K81" s="86">
        <f t="shared" si="46"/>
        <v>35</v>
      </c>
      <c r="L81" s="86">
        <v>2</v>
      </c>
      <c r="M81" s="86">
        <v>33</v>
      </c>
      <c r="N81" s="86">
        <f t="shared" si="47"/>
        <v>35</v>
      </c>
      <c r="O81" s="86">
        <v>2</v>
      </c>
      <c r="P81" s="86">
        <v>33</v>
      </c>
      <c r="Q81" s="86">
        <f t="shared" si="48"/>
        <v>35</v>
      </c>
      <c r="R81" s="86">
        <v>1</v>
      </c>
      <c r="S81" s="86">
        <v>34</v>
      </c>
    </row>
    <row r="82" spans="1:19" x14ac:dyDescent="0.3">
      <c r="A82" s="29">
        <v>8</v>
      </c>
      <c r="B82" s="22">
        <v>25</v>
      </c>
      <c r="C82" s="25"/>
      <c r="D82" s="24" t="s">
        <v>36</v>
      </c>
      <c r="E82" s="50">
        <f>F82+G82</f>
        <v>600</v>
      </c>
      <c r="F82" s="50">
        <f>I82+L82+O82+R82</f>
        <v>222</v>
      </c>
      <c r="G82" s="50">
        <f>J82+M82+P82+S82</f>
        <v>378</v>
      </c>
      <c r="H82" s="50">
        <f>I82+J82</f>
        <v>51</v>
      </c>
      <c r="I82" s="50">
        <f>SUM(I83:I84)</f>
        <v>15</v>
      </c>
      <c r="J82" s="50">
        <f>SUM(J83:J84)</f>
        <v>36</v>
      </c>
      <c r="K82" s="50">
        <f>L82+M82</f>
        <v>264</v>
      </c>
      <c r="L82" s="50">
        <f>SUM(L83:L84)</f>
        <v>113</v>
      </c>
      <c r="M82" s="50">
        <f>SUM(M83:M84)</f>
        <v>151</v>
      </c>
      <c r="N82" s="50">
        <f>O82+P82</f>
        <v>150</v>
      </c>
      <c r="O82" s="50">
        <f>SUM(O83:O84)</f>
        <v>53</v>
      </c>
      <c r="P82" s="50">
        <f>SUM(P83:P84)</f>
        <v>97</v>
      </c>
      <c r="Q82" s="50">
        <f>R82+S82</f>
        <v>135</v>
      </c>
      <c r="R82" s="50">
        <f>SUM(R83:R84)</f>
        <v>41</v>
      </c>
      <c r="S82" s="50">
        <f>SUM(S83:S84)</f>
        <v>94</v>
      </c>
    </row>
    <row r="83" spans="1:19" x14ac:dyDescent="0.3">
      <c r="A83" s="135"/>
      <c r="B83" s="136"/>
      <c r="C83" s="59">
        <v>97</v>
      </c>
      <c r="D83" s="19" t="s">
        <v>23</v>
      </c>
      <c r="E83" s="47">
        <f>+F83+G83</f>
        <v>400</v>
      </c>
      <c r="F83" s="47">
        <f t="shared" ref="F83:G84" si="49">+I83+L83+O83+R83</f>
        <v>130</v>
      </c>
      <c r="G83" s="47">
        <f t="shared" si="49"/>
        <v>270</v>
      </c>
      <c r="H83" s="47">
        <f>+I83+J83</f>
        <v>50</v>
      </c>
      <c r="I83" s="103">
        <v>15</v>
      </c>
      <c r="J83" s="103">
        <v>35</v>
      </c>
      <c r="K83" s="47">
        <f t="shared" ref="K83:K84" si="50">+L83+M83</f>
        <v>160</v>
      </c>
      <c r="L83" s="103">
        <v>65</v>
      </c>
      <c r="M83" s="103">
        <v>95</v>
      </c>
      <c r="N83" s="47">
        <f t="shared" ref="N83:N84" si="51">+O83+P83</f>
        <v>100</v>
      </c>
      <c r="O83" s="47">
        <v>30</v>
      </c>
      <c r="P83" s="47">
        <v>70</v>
      </c>
      <c r="Q83" s="47">
        <f t="shared" ref="Q83:Q84" si="52">+R83+S83</f>
        <v>90</v>
      </c>
      <c r="R83" s="47">
        <v>20</v>
      </c>
      <c r="S83" s="47">
        <v>70</v>
      </c>
    </row>
    <row r="84" spans="1:19" x14ac:dyDescent="0.3">
      <c r="A84" s="135"/>
      <c r="B84" s="136"/>
      <c r="C84" s="58">
        <v>112</v>
      </c>
      <c r="D84" s="17" t="s">
        <v>21</v>
      </c>
      <c r="E84" s="47">
        <f t="shared" ref="E84" si="53">+F84+G84</f>
        <v>200</v>
      </c>
      <c r="F84" s="47">
        <f t="shared" si="49"/>
        <v>92</v>
      </c>
      <c r="G84" s="47">
        <f t="shared" si="49"/>
        <v>108</v>
      </c>
      <c r="H84" s="47">
        <f t="shared" ref="H84" si="54">+I84+J84</f>
        <v>1</v>
      </c>
      <c r="I84" s="103">
        <v>0</v>
      </c>
      <c r="J84" s="103">
        <v>1</v>
      </c>
      <c r="K84" s="47">
        <f t="shared" si="50"/>
        <v>104</v>
      </c>
      <c r="L84" s="103">
        <v>48</v>
      </c>
      <c r="M84" s="103">
        <v>56</v>
      </c>
      <c r="N84" s="47">
        <f t="shared" si="51"/>
        <v>50</v>
      </c>
      <c r="O84" s="47">
        <v>23</v>
      </c>
      <c r="P84" s="47">
        <v>27</v>
      </c>
      <c r="Q84" s="47">
        <f t="shared" si="52"/>
        <v>45</v>
      </c>
      <c r="R84" s="47">
        <v>21</v>
      </c>
      <c r="S84" s="47">
        <v>24</v>
      </c>
    </row>
    <row r="85" spans="1:19" ht="21" customHeight="1" x14ac:dyDescent="0.3">
      <c r="A85" s="29">
        <v>9</v>
      </c>
      <c r="B85" s="22">
        <v>26</v>
      </c>
      <c r="C85" s="25"/>
      <c r="D85" s="24" t="s">
        <v>37</v>
      </c>
      <c r="E85" s="50">
        <f>+F85+G85</f>
        <v>1088</v>
      </c>
      <c r="F85" s="50">
        <f>+I85+L85+O85+R85</f>
        <v>476</v>
      </c>
      <c r="G85" s="50">
        <f>+J85+M85+P85+S85</f>
        <v>612</v>
      </c>
      <c r="H85" s="50">
        <f>+I85+J85</f>
        <v>199</v>
      </c>
      <c r="I85" s="50">
        <f>SUM(I86:I88)</f>
        <v>86</v>
      </c>
      <c r="J85" s="50">
        <f>SUM(J86:J88)</f>
        <v>113</v>
      </c>
      <c r="K85" s="50">
        <f>+L85+M85</f>
        <v>363</v>
      </c>
      <c r="L85" s="50">
        <f>SUM(L86:L88)</f>
        <v>160</v>
      </c>
      <c r="M85" s="50">
        <f>SUM(M86:M88)</f>
        <v>203</v>
      </c>
      <c r="N85" s="50">
        <f>+O85+P85</f>
        <v>226</v>
      </c>
      <c r="O85" s="50">
        <f>SUM(O86:O88)</f>
        <v>99</v>
      </c>
      <c r="P85" s="50">
        <f>SUM(P86:P88)</f>
        <v>127</v>
      </c>
      <c r="Q85" s="50">
        <f>+R85+S85</f>
        <v>300</v>
      </c>
      <c r="R85" s="50">
        <f>SUM(R86:R88)</f>
        <v>131</v>
      </c>
      <c r="S85" s="50">
        <f>SUM(S86:S88)</f>
        <v>169</v>
      </c>
    </row>
    <row r="86" spans="1:19" x14ac:dyDescent="0.3">
      <c r="A86" s="135"/>
      <c r="B86" s="136"/>
      <c r="C86" s="59">
        <v>68</v>
      </c>
      <c r="D86" s="18" t="s">
        <v>22</v>
      </c>
      <c r="E86" s="86">
        <f t="shared" ref="E86:E88" si="55">+F86+G86</f>
        <v>336</v>
      </c>
      <c r="F86" s="86">
        <f t="shared" ref="F86:G88" si="56">+I86+L86+O86+R86</f>
        <v>148</v>
      </c>
      <c r="G86" s="86">
        <f t="shared" si="56"/>
        <v>188</v>
      </c>
      <c r="H86" s="86">
        <f t="shared" ref="H86:H88" si="57">+I86+J86</f>
        <v>57</v>
      </c>
      <c r="I86" s="103">
        <v>20</v>
      </c>
      <c r="J86" s="103">
        <v>37</v>
      </c>
      <c r="K86" s="47">
        <f t="shared" ref="K86:K88" si="58">+L86+M86</f>
        <v>113</v>
      </c>
      <c r="L86" s="103">
        <v>55</v>
      </c>
      <c r="M86" s="103">
        <v>58</v>
      </c>
      <c r="N86" s="47">
        <f t="shared" ref="N86:N88" si="59">+O86+P86</f>
        <v>72</v>
      </c>
      <c r="O86" s="47">
        <v>32</v>
      </c>
      <c r="P86" s="47">
        <v>40</v>
      </c>
      <c r="Q86" s="47">
        <f t="shared" ref="Q86:Q88" si="60">+R86+S86</f>
        <v>94</v>
      </c>
      <c r="R86" s="47">
        <v>41</v>
      </c>
      <c r="S86" s="47">
        <v>53</v>
      </c>
    </row>
    <row r="87" spans="1:19" x14ac:dyDescent="0.3">
      <c r="A87" s="135"/>
      <c r="B87" s="136"/>
      <c r="C87" s="59">
        <v>97</v>
      </c>
      <c r="D87" s="19" t="s">
        <v>23</v>
      </c>
      <c r="E87" s="86">
        <f t="shared" si="55"/>
        <v>480</v>
      </c>
      <c r="F87" s="86">
        <f t="shared" si="56"/>
        <v>210</v>
      </c>
      <c r="G87" s="86">
        <f t="shared" si="56"/>
        <v>270</v>
      </c>
      <c r="H87" s="86">
        <f t="shared" si="57"/>
        <v>95</v>
      </c>
      <c r="I87" s="103">
        <v>44</v>
      </c>
      <c r="J87" s="103">
        <v>51</v>
      </c>
      <c r="K87" s="47">
        <f t="shared" si="58"/>
        <v>159</v>
      </c>
      <c r="L87" s="103">
        <v>67</v>
      </c>
      <c r="M87" s="103">
        <v>92</v>
      </c>
      <c r="N87" s="47">
        <f t="shared" si="59"/>
        <v>90</v>
      </c>
      <c r="O87" s="47">
        <v>40</v>
      </c>
      <c r="P87" s="47">
        <v>50</v>
      </c>
      <c r="Q87" s="47">
        <f t="shared" si="60"/>
        <v>136</v>
      </c>
      <c r="R87" s="47">
        <v>59</v>
      </c>
      <c r="S87" s="47">
        <v>77</v>
      </c>
    </row>
    <row r="88" spans="1:19" x14ac:dyDescent="0.3">
      <c r="A88" s="135"/>
      <c r="B88" s="136"/>
      <c r="C88" s="58">
        <v>112</v>
      </c>
      <c r="D88" s="17" t="s">
        <v>21</v>
      </c>
      <c r="E88" s="86">
        <f t="shared" si="55"/>
        <v>272</v>
      </c>
      <c r="F88" s="86">
        <f t="shared" si="56"/>
        <v>118</v>
      </c>
      <c r="G88" s="86">
        <f t="shared" si="56"/>
        <v>154</v>
      </c>
      <c r="H88" s="86">
        <f t="shared" si="57"/>
        <v>47</v>
      </c>
      <c r="I88" s="103">
        <v>22</v>
      </c>
      <c r="J88" s="103">
        <v>25</v>
      </c>
      <c r="K88" s="47">
        <f t="shared" si="58"/>
        <v>91</v>
      </c>
      <c r="L88" s="103">
        <v>38</v>
      </c>
      <c r="M88" s="103">
        <v>53</v>
      </c>
      <c r="N88" s="47">
        <f t="shared" si="59"/>
        <v>64</v>
      </c>
      <c r="O88" s="47">
        <v>27</v>
      </c>
      <c r="P88" s="47">
        <v>37</v>
      </c>
      <c r="Q88" s="47">
        <f t="shared" si="60"/>
        <v>70</v>
      </c>
      <c r="R88" s="47">
        <v>31</v>
      </c>
      <c r="S88" s="47">
        <v>39</v>
      </c>
    </row>
    <row r="89" spans="1:19" x14ac:dyDescent="0.3">
      <c r="A89" s="29">
        <v>10</v>
      </c>
      <c r="B89" s="22">
        <v>32</v>
      </c>
      <c r="C89" s="25"/>
      <c r="D89" s="24" t="s">
        <v>38</v>
      </c>
      <c r="E89" s="50">
        <f>+F89+G89</f>
        <v>1900</v>
      </c>
      <c r="F89" s="50">
        <f>+I89+L89+O89+R89</f>
        <v>840</v>
      </c>
      <c r="G89" s="50">
        <f>+J89+M89+P89+S89</f>
        <v>1060</v>
      </c>
      <c r="H89" s="50">
        <f>+I89+J89</f>
        <v>13</v>
      </c>
      <c r="I89" s="50">
        <f>SUM(I90:I90)</f>
        <v>10</v>
      </c>
      <c r="J89" s="50">
        <f>SUM(J90:J90)</f>
        <v>3</v>
      </c>
      <c r="K89" s="50">
        <f>+L89+M89</f>
        <v>617</v>
      </c>
      <c r="L89" s="50">
        <f>SUM(L90:L90)</f>
        <v>270</v>
      </c>
      <c r="M89" s="50">
        <f>SUM(M90:M90)</f>
        <v>347</v>
      </c>
      <c r="N89" s="50">
        <f>+O89+P89</f>
        <v>640</v>
      </c>
      <c r="O89" s="50">
        <f>SUM(O90:O90)</f>
        <v>280</v>
      </c>
      <c r="P89" s="50">
        <f>SUM(P90:P90)</f>
        <v>360</v>
      </c>
      <c r="Q89" s="50">
        <f>+R89+S89</f>
        <v>630</v>
      </c>
      <c r="R89" s="50">
        <f>SUM(R90:R90)</f>
        <v>280</v>
      </c>
      <c r="S89" s="50">
        <f>SUM(S90:S90)</f>
        <v>350</v>
      </c>
    </row>
    <row r="90" spans="1:19" x14ac:dyDescent="0.3">
      <c r="A90" s="85"/>
      <c r="B90" s="102"/>
      <c r="C90" s="59">
        <v>97</v>
      </c>
      <c r="D90" s="19" t="s">
        <v>23</v>
      </c>
      <c r="E90" s="47">
        <f t="shared" ref="E90" si="61">+F90+G90</f>
        <v>1900</v>
      </c>
      <c r="F90" s="47">
        <f t="shared" ref="F90:G90" si="62">+I90+L90+O90+R90</f>
        <v>840</v>
      </c>
      <c r="G90" s="47">
        <f t="shared" si="62"/>
        <v>1060</v>
      </c>
      <c r="H90" s="47">
        <f t="shared" ref="H90" si="63">+I90+J90</f>
        <v>13</v>
      </c>
      <c r="I90" s="103">
        <v>10</v>
      </c>
      <c r="J90" s="103">
        <v>3</v>
      </c>
      <c r="K90" s="47">
        <f t="shared" ref="K90" si="64">+L90+M90</f>
        <v>617</v>
      </c>
      <c r="L90" s="103">
        <v>270</v>
      </c>
      <c r="M90" s="103">
        <v>347</v>
      </c>
      <c r="N90" s="47">
        <f t="shared" ref="N90" si="65">+O90+P90</f>
        <v>640</v>
      </c>
      <c r="O90" s="103">
        <v>280</v>
      </c>
      <c r="P90" s="103">
        <v>360</v>
      </c>
      <c r="Q90" s="47">
        <f t="shared" ref="Q90" si="66">+R90+S90</f>
        <v>630</v>
      </c>
      <c r="R90" s="103">
        <v>280</v>
      </c>
      <c r="S90" s="103">
        <v>350</v>
      </c>
    </row>
    <row r="91" spans="1:19" x14ac:dyDescent="0.3">
      <c r="A91" s="29">
        <v>11</v>
      </c>
      <c r="B91" s="22">
        <v>34</v>
      </c>
      <c r="C91" s="25"/>
      <c r="D91" s="24" t="s">
        <v>39</v>
      </c>
      <c r="E91" s="50">
        <f>+F91+G91</f>
        <v>2112</v>
      </c>
      <c r="F91" s="50">
        <f>+I91+L91+O91+R91</f>
        <v>1186</v>
      </c>
      <c r="G91" s="50">
        <f>+J91+M91+P91+S91</f>
        <v>926</v>
      </c>
      <c r="H91" s="50">
        <f>+I91+J91</f>
        <v>235</v>
      </c>
      <c r="I91" s="50">
        <f>SUM(I92:I97)</f>
        <v>140</v>
      </c>
      <c r="J91" s="50">
        <f>SUM(J92:J97)</f>
        <v>95</v>
      </c>
      <c r="K91" s="50">
        <f>+L91+M91</f>
        <v>818</v>
      </c>
      <c r="L91" s="50">
        <f>SUM(L92:L97)</f>
        <v>452</v>
      </c>
      <c r="M91" s="50">
        <f>SUM(M92:M97)</f>
        <v>366</v>
      </c>
      <c r="N91" s="50">
        <f>+O91+P91</f>
        <v>527</v>
      </c>
      <c r="O91" s="50">
        <f>SUM(O92:O97)</f>
        <v>296</v>
      </c>
      <c r="P91" s="50">
        <f>SUM(P92:P97)</f>
        <v>231</v>
      </c>
      <c r="Q91" s="50">
        <f>+R91+S91</f>
        <v>532</v>
      </c>
      <c r="R91" s="50">
        <f>SUM(R92:R97)</f>
        <v>298</v>
      </c>
      <c r="S91" s="50">
        <f>SUM(S92:S97)</f>
        <v>234</v>
      </c>
    </row>
    <row r="92" spans="1:19" x14ac:dyDescent="0.3">
      <c r="A92" s="126"/>
      <c r="B92" s="129"/>
      <c r="C92" s="59">
        <v>28</v>
      </c>
      <c r="D92" s="26" t="s">
        <v>54</v>
      </c>
      <c r="E92" s="47">
        <f t="shared" ref="E92:E97" si="67">+F92+G92</f>
        <v>275</v>
      </c>
      <c r="F92" s="47">
        <f t="shared" ref="F92:G97" si="68">+I92+L92+O92+R92</f>
        <v>180</v>
      </c>
      <c r="G92" s="47">
        <f t="shared" si="68"/>
        <v>95</v>
      </c>
      <c r="H92" s="47">
        <f t="shared" ref="H92:H97" si="69">+I92+J92</f>
        <v>2</v>
      </c>
      <c r="I92" s="103">
        <v>1</v>
      </c>
      <c r="J92" s="103">
        <v>1</v>
      </c>
      <c r="K92" s="47">
        <f t="shared" ref="K92:K97" si="70">+L92+M92</f>
        <v>135</v>
      </c>
      <c r="L92" s="103">
        <v>89</v>
      </c>
      <c r="M92" s="103">
        <v>46</v>
      </c>
      <c r="N92" s="47">
        <f t="shared" ref="N92:N97" si="71">+O92+P92</f>
        <v>69</v>
      </c>
      <c r="O92" s="47">
        <v>45</v>
      </c>
      <c r="P92" s="47">
        <v>24</v>
      </c>
      <c r="Q92" s="47">
        <f t="shared" ref="Q92:Q97" si="72">+R92+S92</f>
        <v>69</v>
      </c>
      <c r="R92" s="47">
        <v>45</v>
      </c>
      <c r="S92" s="47">
        <v>24</v>
      </c>
    </row>
    <row r="93" spans="1:19" x14ac:dyDescent="0.3">
      <c r="A93" s="127"/>
      <c r="B93" s="130"/>
      <c r="C93" s="58">
        <v>53</v>
      </c>
      <c r="D93" s="17" t="s">
        <v>20</v>
      </c>
      <c r="E93" s="47">
        <f t="shared" si="67"/>
        <v>85</v>
      </c>
      <c r="F93" s="47">
        <f t="shared" si="68"/>
        <v>53</v>
      </c>
      <c r="G93" s="47">
        <f t="shared" si="68"/>
        <v>32</v>
      </c>
      <c r="H93" s="47">
        <f t="shared" si="69"/>
        <v>0</v>
      </c>
      <c r="I93" s="103">
        <v>0</v>
      </c>
      <c r="J93" s="103">
        <v>0</v>
      </c>
      <c r="K93" s="47">
        <f t="shared" si="70"/>
        <v>42</v>
      </c>
      <c r="L93" s="103">
        <v>26</v>
      </c>
      <c r="M93" s="103">
        <v>16</v>
      </c>
      <c r="N93" s="47">
        <f t="shared" si="71"/>
        <v>21</v>
      </c>
      <c r="O93" s="47">
        <v>13</v>
      </c>
      <c r="P93" s="47">
        <v>8</v>
      </c>
      <c r="Q93" s="47">
        <f t="shared" si="72"/>
        <v>22</v>
      </c>
      <c r="R93" s="47">
        <v>14</v>
      </c>
      <c r="S93" s="47">
        <v>8</v>
      </c>
    </row>
    <row r="94" spans="1:19" x14ac:dyDescent="0.3">
      <c r="A94" s="127"/>
      <c r="B94" s="130"/>
      <c r="C94" s="59">
        <v>68</v>
      </c>
      <c r="D94" s="18" t="s">
        <v>22</v>
      </c>
      <c r="E94" s="47">
        <f t="shared" si="67"/>
        <v>253</v>
      </c>
      <c r="F94" s="47">
        <f t="shared" si="68"/>
        <v>141</v>
      </c>
      <c r="G94" s="47">
        <f t="shared" si="68"/>
        <v>112</v>
      </c>
      <c r="H94" s="47">
        <f t="shared" si="69"/>
        <v>36</v>
      </c>
      <c r="I94" s="103">
        <v>31</v>
      </c>
      <c r="J94" s="103">
        <v>5</v>
      </c>
      <c r="K94" s="47">
        <f t="shared" si="70"/>
        <v>90</v>
      </c>
      <c r="L94" s="103">
        <v>39</v>
      </c>
      <c r="M94" s="103">
        <v>51</v>
      </c>
      <c r="N94" s="47">
        <f t="shared" si="71"/>
        <v>63</v>
      </c>
      <c r="O94" s="47">
        <v>35</v>
      </c>
      <c r="P94" s="47">
        <v>28</v>
      </c>
      <c r="Q94" s="47">
        <f t="shared" si="72"/>
        <v>64</v>
      </c>
      <c r="R94" s="47">
        <v>36</v>
      </c>
      <c r="S94" s="47">
        <v>28</v>
      </c>
    </row>
    <row r="95" spans="1:19" x14ac:dyDescent="0.3">
      <c r="A95" s="127"/>
      <c r="B95" s="130"/>
      <c r="C95" s="59">
        <v>97</v>
      </c>
      <c r="D95" s="19" t="s">
        <v>23</v>
      </c>
      <c r="E95" s="47">
        <f t="shared" si="67"/>
        <v>634</v>
      </c>
      <c r="F95" s="47">
        <f t="shared" si="68"/>
        <v>349</v>
      </c>
      <c r="G95" s="47">
        <f t="shared" si="68"/>
        <v>285</v>
      </c>
      <c r="H95" s="47">
        <f t="shared" si="69"/>
        <v>144</v>
      </c>
      <c r="I95" s="103">
        <v>75</v>
      </c>
      <c r="J95" s="103">
        <v>69</v>
      </c>
      <c r="K95" s="47">
        <f t="shared" si="70"/>
        <v>172</v>
      </c>
      <c r="L95" s="103">
        <v>99</v>
      </c>
      <c r="M95" s="103">
        <v>73</v>
      </c>
      <c r="N95" s="47">
        <f t="shared" si="71"/>
        <v>158</v>
      </c>
      <c r="O95" s="47">
        <v>87</v>
      </c>
      <c r="P95" s="47">
        <v>71</v>
      </c>
      <c r="Q95" s="47">
        <f t="shared" si="72"/>
        <v>160</v>
      </c>
      <c r="R95" s="47">
        <v>88</v>
      </c>
      <c r="S95" s="47">
        <v>72</v>
      </c>
    </row>
    <row r="96" spans="1:19" x14ac:dyDescent="0.3">
      <c r="A96" s="127"/>
      <c r="B96" s="130"/>
      <c r="C96" s="58">
        <v>112</v>
      </c>
      <c r="D96" s="17" t="s">
        <v>21</v>
      </c>
      <c r="E96" s="47">
        <f t="shared" si="67"/>
        <v>528</v>
      </c>
      <c r="F96" s="47">
        <f t="shared" si="68"/>
        <v>270</v>
      </c>
      <c r="G96" s="47">
        <f t="shared" si="68"/>
        <v>258</v>
      </c>
      <c r="H96" s="47">
        <f t="shared" si="69"/>
        <v>25</v>
      </c>
      <c r="I96" s="103">
        <v>13</v>
      </c>
      <c r="J96" s="103">
        <v>12</v>
      </c>
      <c r="K96" s="47">
        <f t="shared" si="70"/>
        <v>239</v>
      </c>
      <c r="L96" s="103">
        <v>123</v>
      </c>
      <c r="M96" s="103">
        <v>116</v>
      </c>
      <c r="N96" s="47">
        <f t="shared" si="71"/>
        <v>132</v>
      </c>
      <c r="O96" s="47">
        <v>68</v>
      </c>
      <c r="P96" s="47">
        <v>64</v>
      </c>
      <c r="Q96" s="47">
        <f t="shared" si="72"/>
        <v>132</v>
      </c>
      <c r="R96" s="47">
        <v>66</v>
      </c>
      <c r="S96" s="47">
        <v>66</v>
      </c>
    </row>
    <row r="97" spans="1:19" x14ac:dyDescent="0.3">
      <c r="A97" s="128"/>
      <c r="B97" s="131"/>
      <c r="C97" s="58">
        <v>136</v>
      </c>
      <c r="D97" s="17" t="s">
        <v>6</v>
      </c>
      <c r="E97" s="47">
        <f t="shared" si="67"/>
        <v>337</v>
      </c>
      <c r="F97" s="47">
        <f t="shared" si="68"/>
        <v>193</v>
      </c>
      <c r="G97" s="47">
        <f t="shared" si="68"/>
        <v>144</v>
      </c>
      <c r="H97" s="47">
        <f t="shared" si="69"/>
        <v>28</v>
      </c>
      <c r="I97" s="103">
        <v>20</v>
      </c>
      <c r="J97" s="103">
        <v>8</v>
      </c>
      <c r="K97" s="47">
        <f t="shared" si="70"/>
        <v>140</v>
      </c>
      <c r="L97" s="103">
        <v>76</v>
      </c>
      <c r="M97" s="103">
        <v>64</v>
      </c>
      <c r="N97" s="47">
        <f t="shared" si="71"/>
        <v>84</v>
      </c>
      <c r="O97" s="47">
        <v>48</v>
      </c>
      <c r="P97" s="47">
        <v>36</v>
      </c>
      <c r="Q97" s="47">
        <f t="shared" si="72"/>
        <v>85</v>
      </c>
      <c r="R97" s="47">
        <v>49</v>
      </c>
      <c r="S97" s="47">
        <v>36</v>
      </c>
    </row>
    <row r="98" spans="1:19" x14ac:dyDescent="0.3">
      <c r="A98" s="29">
        <v>12</v>
      </c>
      <c r="B98" s="22">
        <v>37</v>
      </c>
      <c r="C98" s="25"/>
      <c r="D98" s="24" t="s">
        <v>40</v>
      </c>
      <c r="E98" s="50">
        <f>+F98+G98</f>
        <v>1000</v>
      </c>
      <c r="F98" s="50">
        <f>+I98+L98+O98+R98</f>
        <v>383</v>
      </c>
      <c r="G98" s="50">
        <f>+J98+M98+P98+S98</f>
        <v>617</v>
      </c>
      <c r="H98" s="50">
        <f>+I98+J98</f>
        <v>138</v>
      </c>
      <c r="I98" s="50">
        <f>SUM(I99:I102)</f>
        <v>56</v>
      </c>
      <c r="J98" s="50">
        <f>SUM(J99:J102)</f>
        <v>82</v>
      </c>
      <c r="K98" s="50">
        <f>+L98+M98</f>
        <v>350</v>
      </c>
      <c r="L98" s="50">
        <f>SUM(L99:L102)</f>
        <v>132</v>
      </c>
      <c r="M98" s="50">
        <f>SUM(M99:M102)</f>
        <v>218</v>
      </c>
      <c r="N98" s="50">
        <f>+O98+P98</f>
        <v>255</v>
      </c>
      <c r="O98" s="50">
        <f>SUM(O99:O102)</f>
        <v>97</v>
      </c>
      <c r="P98" s="50">
        <f>SUM(P99:P102)</f>
        <v>158</v>
      </c>
      <c r="Q98" s="50">
        <f>+R98+S98</f>
        <v>257</v>
      </c>
      <c r="R98" s="50">
        <f>SUM(R99:R102)</f>
        <v>98</v>
      </c>
      <c r="S98" s="50">
        <f>SUM(S99:S102)</f>
        <v>159</v>
      </c>
    </row>
    <row r="99" spans="1:19" x14ac:dyDescent="0.3">
      <c r="A99" s="126"/>
      <c r="B99" s="129"/>
      <c r="C99" s="59">
        <v>68</v>
      </c>
      <c r="D99" s="18" t="s">
        <v>22</v>
      </c>
      <c r="E99" s="47">
        <f t="shared" ref="E99" si="73">+F99+G99</f>
        <v>213</v>
      </c>
      <c r="F99" s="47">
        <f t="shared" ref="F99:G102" si="74">+I99+L99+O99+R99</f>
        <v>80</v>
      </c>
      <c r="G99" s="47">
        <f t="shared" si="74"/>
        <v>133</v>
      </c>
      <c r="H99" s="47">
        <f t="shared" ref="H99:H102" si="75">+I99+J99</f>
        <v>13</v>
      </c>
      <c r="I99" s="103">
        <v>6</v>
      </c>
      <c r="J99" s="103">
        <v>7</v>
      </c>
      <c r="K99" s="47">
        <f t="shared" ref="K99:K102" si="76">+L99+M99</f>
        <v>91</v>
      </c>
      <c r="L99" s="103">
        <v>34</v>
      </c>
      <c r="M99" s="103">
        <v>57</v>
      </c>
      <c r="N99" s="47">
        <f t="shared" ref="N99:N102" si="77">+O99+P99</f>
        <v>54</v>
      </c>
      <c r="O99" s="47">
        <v>20</v>
      </c>
      <c r="P99" s="47">
        <v>34</v>
      </c>
      <c r="Q99" s="47">
        <f t="shared" ref="Q99:Q102" si="78">+R99+S99</f>
        <v>55</v>
      </c>
      <c r="R99" s="47">
        <v>20</v>
      </c>
      <c r="S99" s="47">
        <v>35</v>
      </c>
    </row>
    <row r="100" spans="1:19" x14ac:dyDescent="0.3">
      <c r="A100" s="127"/>
      <c r="B100" s="130"/>
      <c r="C100" s="59">
        <v>97</v>
      </c>
      <c r="D100" s="19" t="s">
        <v>23</v>
      </c>
      <c r="E100" s="47">
        <f>+F100+G100</f>
        <v>356</v>
      </c>
      <c r="F100" s="47">
        <f t="shared" si="74"/>
        <v>134</v>
      </c>
      <c r="G100" s="47">
        <f t="shared" si="74"/>
        <v>222</v>
      </c>
      <c r="H100" s="47">
        <f t="shared" si="75"/>
        <v>76</v>
      </c>
      <c r="I100" s="103">
        <v>29</v>
      </c>
      <c r="J100" s="103">
        <v>47</v>
      </c>
      <c r="K100" s="47">
        <f t="shared" si="76"/>
        <v>94</v>
      </c>
      <c r="L100" s="47">
        <v>35</v>
      </c>
      <c r="M100" s="103">
        <v>59</v>
      </c>
      <c r="N100" s="47">
        <f t="shared" si="77"/>
        <v>93</v>
      </c>
      <c r="O100" s="47">
        <v>35</v>
      </c>
      <c r="P100" s="47">
        <v>58</v>
      </c>
      <c r="Q100" s="47">
        <f t="shared" si="78"/>
        <v>93</v>
      </c>
      <c r="R100" s="47">
        <v>35</v>
      </c>
      <c r="S100" s="47">
        <v>58</v>
      </c>
    </row>
    <row r="101" spans="1:19" x14ac:dyDescent="0.3">
      <c r="A101" s="127"/>
      <c r="B101" s="130"/>
      <c r="C101" s="58">
        <v>112</v>
      </c>
      <c r="D101" s="17" t="s">
        <v>21</v>
      </c>
      <c r="E101" s="47">
        <f t="shared" ref="E101:E102" si="79">+F101+G101</f>
        <v>271</v>
      </c>
      <c r="F101" s="47">
        <f t="shared" si="74"/>
        <v>109</v>
      </c>
      <c r="G101" s="47">
        <f t="shared" si="74"/>
        <v>162</v>
      </c>
      <c r="H101" s="47">
        <f t="shared" si="75"/>
        <v>31</v>
      </c>
      <c r="I101" s="103">
        <v>16</v>
      </c>
      <c r="J101" s="103">
        <v>15</v>
      </c>
      <c r="K101" s="47">
        <f t="shared" si="76"/>
        <v>103</v>
      </c>
      <c r="L101" s="103">
        <v>38</v>
      </c>
      <c r="M101" s="103">
        <v>65</v>
      </c>
      <c r="N101" s="47">
        <f t="shared" si="77"/>
        <v>68</v>
      </c>
      <c r="O101" s="47">
        <v>27</v>
      </c>
      <c r="P101" s="47">
        <v>41</v>
      </c>
      <c r="Q101" s="47">
        <f t="shared" si="78"/>
        <v>69</v>
      </c>
      <c r="R101" s="47">
        <v>28</v>
      </c>
      <c r="S101" s="47">
        <v>41</v>
      </c>
    </row>
    <row r="102" spans="1:19" x14ac:dyDescent="0.3">
      <c r="A102" s="128"/>
      <c r="B102" s="131"/>
      <c r="C102" s="58">
        <v>136</v>
      </c>
      <c r="D102" s="17" t="s">
        <v>6</v>
      </c>
      <c r="E102" s="47">
        <f t="shared" si="79"/>
        <v>160</v>
      </c>
      <c r="F102" s="47">
        <f t="shared" si="74"/>
        <v>60</v>
      </c>
      <c r="G102" s="47">
        <f t="shared" si="74"/>
        <v>100</v>
      </c>
      <c r="H102" s="47">
        <f t="shared" si="75"/>
        <v>18</v>
      </c>
      <c r="I102" s="103">
        <v>5</v>
      </c>
      <c r="J102" s="103">
        <v>13</v>
      </c>
      <c r="K102" s="47">
        <f t="shared" si="76"/>
        <v>62</v>
      </c>
      <c r="L102" s="103">
        <v>25</v>
      </c>
      <c r="M102" s="103">
        <v>37</v>
      </c>
      <c r="N102" s="47">
        <f t="shared" si="77"/>
        <v>40</v>
      </c>
      <c r="O102" s="47">
        <v>15</v>
      </c>
      <c r="P102" s="47">
        <v>25</v>
      </c>
      <c r="Q102" s="47">
        <f t="shared" si="78"/>
        <v>40</v>
      </c>
      <c r="R102" s="47">
        <v>15</v>
      </c>
      <c r="S102" s="47">
        <v>25</v>
      </c>
    </row>
    <row r="103" spans="1:19" x14ac:dyDescent="0.3">
      <c r="A103" s="29">
        <v>13</v>
      </c>
      <c r="B103" s="22">
        <v>40</v>
      </c>
      <c r="C103" s="25"/>
      <c r="D103" s="24" t="s">
        <v>41</v>
      </c>
      <c r="E103" s="50">
        <f>+F103+G103</f>
        <v>1122</v>
      </c>
      <c r="F103" s="50">
        <f>+I103+L103+O103+R103</f>
        <v>6</v>
      </c>
      <c r="G103" s="50">
        <f>+J103+M103+P103+S103</f>
        <v>1116</v>
      </c>
      <c r="H103" s="50">
        <f>+I103+J103</f>
        <v>139</v>
      </c>
      <c r="I103" s="50">
        <f>SUM(I104:I109)</f>
        <v>1</v>
      </c>
      <c r="J103" s="50">
        <f>SUM(J104:J109)</f>
        <v>138</v>
      </c>
      <c r="K103" s="50">
        <f>+L103+M103</f>
        <v>425</v>
      </c>
      <c r="L103" s="50">
        <f>SUM(L104:L109)</f>
        <v>2</v>
      </c>
      <c r="M103" s="50">
        <f>SUM(M104:M109)</f>
        <v>423</v>
      </c>
      <c r="N103" s="50">
        <f>+O103+P103</f>
        <v>264</v>
      </c>
      <c r="O103" s="50">
        <f>SUM(O104:O109)</f>
        <v>2</v>
      </c>
      <c r="P103" s="50">
        <f>SUM(P104:P109)</f>
        <v>262</v>
      </c>
      <c r="Q103" s="50">
        <f>+R103+S103</f>
        <v>294</v>
      </c>
      <c r="R103" s="50">
        <f>SUM(R104:R109)</f>
        <v>1</v>
      </c>
      <c r="S103" s="50">
        <f>SUM(S104:S109)</f>
        <v>293</v>
      </c>
    </row>
    <row r="104" spans="1:19" x14ac:dyDescent="0.3">
      <c r="A104" s="126"/>
      <c r="B104" s="129"/>
      <c r="C104" s="58">
        <v>53</v>
      </c>
      <c r="D104" s="17" t="s">
        <v>20</v>
      </c>
      <c r="E104" s="47">
        <f t="shared" ref="E104:E109" si="80">+F104+G104</f>
        <v>60</v>
      </c>
      <c r="F104" s="47">
        <f t="shared" ref="F104:G109" si="81">+I104+L104+O104+R104</f>
        <v>0</v>
      </c>
      <c r="G104" s="47">
        <f t="shared" si="81"/>
        <v>60</v>
      </c>
      <c r="H104" s="47">
        <f t="shared" ref="H104:H109" si="82">+I104+J104</f>
        <v>2</v>
      </c>
      <c r="I104" s="47">
        <v>0</v>
      </c>
      <c r="J104" s="103">
        <v>2</v>
      </c>
      <c r="K104" s="47">
        <f t="shared" ref="K104:K109" si="83">+L104+M104</f>
        <v>25</v>
      </c>
      <c r="L104" s="47">
        <v>0</v>
      </c>
      <c r="M104" s="103">
        <v>25</v>
      </c>
      <c r="N104" s="47">
        <f t="shared" ref="N104:N109" si="84">+O104+P104</f>
        <v>17</v>
      </c>
      <c r="O104" s="47">
        <v>0</v>
      </c>
      <c r="P104" s="47">
        <v>17</v>
      </c>
      <c r="Q104" s="47">
        <f t="shared" ref="Q104:Q109" si="85">+R104+S104</f>
        <v>16</v>
      </c>
      <c r="R104" s="47">
        <v>0</v>
      </c>
      <c r="S104" s="47">
        <v>16</v>
      </c>
    </row>
    <row r="105" spans="1:19" x14ac:dyDescent="0.3">
      <c r="A105" s="127"/>
      <c r="B105" s="130"/>
      <c r="C105" s="59">
        <v>68</v>
      </c>
      <c r="D105" s="18" t="s">
        <v>22</v>
      </c>
      <c r="E105" s="47">
        <f t="shared" si="80"/>
        <v>257</v>
      </c>
      <c r="F105" s="47">
        <f t="shared" si="81"/>
        <v>1</v>
      </c>
      <c r="G105" s="47">
        <f t="shared" si="81"/>
        <v>256</v>
      </c>
      <c r="H105" s="47">
        <f t="shared" si="82"/>
        <v>31</v>
      </c>
      <c r="I105" s="47">
        <v>0</v>
      </c>
      <c r="J105" s="103">
        <v>31</v>
      </c>
      <c r="K105" s="47">
        <f t="shared" si="83"/>
        <v>97</v>
      </c>
      <c r="L105" s="47">
        <v>0</v>
      </c>
      <c r="M105" s="103">
        <v>97</v>
      </c>
      <c r="N105" s="47">
        <f t="shared" si="84"/>
        <v>65</v>
      </c>
      <c r="O105" s="47">
        <v>1</v>
      </c>
      <c r="P105" s="47">
        <v>64</v>
      </c>
      <c r="Q105" s="47">
        <f t="shared" si="85"/>
        <v>64</v>
      </c>
      <c r="R105" s="47">
        <v>0</v>
      </c>
      <c r="S105" s="47">
        <v>64</v>
      </c>
    </row>
    <row r="106" spans="1:19" x14ac:dyDescent="0.3">
      <c r="A106" s="127"/>
      <c r="B106" s="130"/>
      <c r="C106" s="59">
        <v>97</v>
      </c>
      <c r="D106" s="19" t="s">
        <v>23</v>
      </c>
      <c r="E106" s="47">
        <f t="shared" si="80"/>
        <v>385</v>
      </c>
      <c r="F106" s="47">
        <f t="shared" si="81"/>
        <v>1</v>
      </c>
      <c r="G106" s="47">
        <f t="shared" si="81"/>
        <v>384</v>
      </c>
      <c r="H106" s="47">
        <f t="shared" si="82"/>
        <v>67</v>
      </c>
      <c r="I106" s="47">
        <v>0</v>
      </c>
      <c r="J106" s="103">
        <v>67</v>
      </c>
      <c r="K106" s="47">
        <f t="shared" si="83"/>
        <v>126</v>
      </c>
      <c r="L106" s="47">
        <v>1</v>
      </c>
      <c r="M106" s="103">
        <v>125</v>
      </c>
      <c r="N106" s="47">
        <f t="shared" si="84"/>
        <v>96</v>
      </c>
      <c r="O106" s="47">
        <v>0</v>
      </c>
      <c r="P106" s="47">
        <v>96</v>
      </c>
      <c r="Q106" s="47">
        <f t="shared" si="85"/>
        <v>96</v>
      </c>
      <c r="R106" s="47">
        <v>0</v>
      </c>
      <c r="S106" s="47">
        <v>96</v>
      </c>
    </row>
    <row r="107" spans="1:19" x14ac:dyDescent="0.3">
      <c r="A107" s="127"/>
      <c r="B107" s="130"/>
      <c r="C107" s="58">
        <v>100</v>
      </c>
      <c r="D107" s="17" t="s">
        <v>10</v>
      </c>
      <c r="E107" s="47">
        <f t="shared" si="80"/>
        <v>120</v>
      </c>
      <c r="F107" s="47">
        <f t="shared" si="81"/>
        <v>3</v>
      </c>
      <c r="G107" s="47">
        <f t="shared" si="81"/>
        <v>117</v>
      </c>
      <c r="H107" s="47">
        <f t="shared" si="82"/>
        <v>9</v>
      </c>
      <c r="I107" s="103">
        <v>1</v>
      </c>
      <c r="J107" s="103">
        <v>8</v>
      </c>
      <c r="K107" s="47">
        <f t="shared" si="83"/>
        <v>50</v>
      </c>
      <c r="L107" s="103">
        <v>0</v>
      </c>
      <c r="M107" s="103">
        <v>50</v>
      </c>
      <c r="N107" s="47">
        <f t="shared" si="84"/>
        <v>21</v>
      </c>
      <c r="O107" s="47">
        <v>1</v>
      </c>
      <c r="P107" s="47">
        <v>20</v>
      </c>
      <c r="Q107" s="47">
        <f t="shared" si="85"/>
        <v>40</v>
      </c>
      <c r="R107" s="47">
        <v>1</v>
      </c>
      <c r="S107" s="47">
        <v>39</v>
      </c>
    </row>
    <row r="108" spans="1:19" x14ac:dyDescent="0.3">
      <c r="A108" s="127"/>
      <c r="B108" s="130"/>
      <c r="C108" s="58">
        <v>112</v>
      </c>
      <c r="D108" s="17" t="s">
        <v>21</v>
      </c>
      <c r="E108" s="47">
        <f t="shared" si="80"/>
        <v>234</v>
      </c>
      <c r="F108" s="47">
        <f t="shared" si="81"/>
        <v>1</v>
      </c>
      <c r="G108" s="47">
        <f t="shared" si="81"/>
        <v>233</v>
      </c>
      <c r="H108" s="47">
        <f t="shared" si="82"/>
        <v>23</v>
      </c>
      <c r="I108" s="103">
        <v>0</v>
      </c>
      <c r="J108" s="103">
        <v>23</v>
      </c>
      <c r="K108" s="47">
        <f t="shared" si="83"/>
        <v>95</v>
      </c>
      <c r="L108" s="103">
        <v>1</v>
      </c>
      <c r="M108" s="103">
        <v>94</v>
      </c>
      <c r="N108" s="47">
        <f t="shared" si="84"/>
        <v>59</v>
      </c>
      <c r="O108" s="47">
        <v>0</v>
      </c>
      <c r="P108" s="47">
        <v>59</v>
      </c>
      <c r="Q108" s="47">
        <f t="shared" si="85"/>
        <v>57</v>
      </c>
      <c r="R108" s="47">
        <v>0</v>
      </c>
      <c r="S108" s="47">
        <v>57</v>
      </c>
    </row>
    <row r="109" spans="1:19" x14ac:dyDescent="0.3">
      <c r="A109" s="128"/>
      <c r="B109" s="131"/>
      <c r="C109" s="58">
        <v>136</v>
      </c>
      <c r="D109" s="17" t="s">
        <v>6</v>
      </c>
      <c r="E109" s="47">
        <f t="shared" si="80"/>
        <v>66</v>
      </c>
      <c r="F109" s="47">
        <f t="shared" si="81"/>
        <v>0</v>
      </c>
      <c r="G109" s="47">
        <f t="shared" si="81"/>
        <v>66</v>
      </c>
      <c r="H109" s="47">
        <f t="shared" si="82"/>
        <v>7</v>
      </c>
      <c r="I109" s="47">
        <v>0</v>
      </c>
      <c r="J109" s="103">
        <v>7</v>
      </c>
      <c r="K109" s="47">
        <f t="shared" si="83"/>
        <v>32</v>
      </c>
      <c r="L109" s="47">
        <v>0</v>
      </c>
      <c r="M109" s="103">
        <v>32</v>
      </c>
      <c r="N109" s="47">
        <f t="shared" si="84"/>
        <v>6</v>
      </c>
      <c r="O109" s="47">
        <v>0</v>
      </c>
      <c r="P109" s="47">
        <v>6</v>
      </c>
      <c r="Q109" s="47">
        <f t="shared" si="85"/>
        <v>21</v>
      </c>
      <c r="R109" s="47">
        <v>0</v>
      </c>
      <c r="S109" s="47">
        <v>21</v>
      </c>
    </row>
    <row r="110" spans="1:19" x14ac:dyDescent="0.3">
      <c r="A110" s="29">
        <v>14</v>
      </c>
      <c r="B110" s="23">
        <v>42</v>
      </c>
      <c r="C110" s="25"/>
      <c r="D110" s="24" t="s">
        <v>42</v>
      </c>
      <c r="E110" s="42">
        <f>+F110+G110</f>
        <v>874</v>
      </c>
      <c r="F110" s="42">
        <f>+I110+L110+O110+R110</f>
        <v>412</v>
      </c>
      <c r="G110" s="42">
        <f>+J110+M110+P110+S110</f>
        <v>462</v>
      </c>
      <c r="H110" s="42">
        <f>+I110+J110</f>
        <v>152</v>
      </c>
      <c r="I110" s="42">
        <f>SUM(I111:I116)</f>
        <v>66</v>
      </c>
      <c r="J110" s="42">
        <f>SUM(J111:J116)</f>
        <v>86</v>
      </c>
      <c r="K110" s="42">
        <f>+L110+M110</f>
        <v>293</v>
      </c>
      <c r="L110" s="42">
        <f>SUM(L111:L116)</f>
        <v>139</v>
      </c>
      <c r="M110" s="42">
        <f>SUM(M111:M116)</f>
        <v>154</v>
      </c>
      <c r="N110" s="42">
        <f>+O110+P110</f>
        <v>218</v>
      </c>
      <c r="O110" s="42">
        <f>SUM(O111:O116)</f>
        <v>106</v>
      </c>
      <c r="P110" s="42">
        <f>SUM(P111:P116)</f>
        <v>112</v>
      </c>
      <c r="Q110" s="42">
        <f>+R110+S110</f>
        <v>211</v>
      </c>
      <c r="R110" s="42">
        <f>SUM(R111:R116)</f>
        <v>101</v>
      </c>
      <c r="S110" s="42">
        <f>SUM(S111:S116)</f>
        <v>110</v>
      </c>
    </row>
    <row r="111" spans="1:19" x14ac:dyDescent="0.3">
      <c r="A111" s="126"/>
      <c r="B111" s="129"/>
      <c r="C111" s="58">
        <v>53</v>
      </c>
      <c r="D111" s="17" t="s">
        <v>20</v>
      </c>
      <c r="E111" s="36">
        <f t="shared" ref="E111:E116" si="86">+F111+G111</f>
        <v>19</v>
      </c>
      <c r="F111" s="36">
        <f t="shared" ref="F111:G116" si="87">+I111+L111+O111+R111</f>
        <v>8</v>
      </c>
      <c r="G111" s="36">
        <f t="shared" si="87"/>
        <v>11</v>
      </c>
      <c r="H111" s="36">
        <f t="shared" ref="H111:H116" si="88">+I111+J111</f>
        <v>1</v>
      </c>
      <c r="I111" s="107">
        <v>0</v>
      </c>
      <c r="J111" s="107">
        <v>1</v>
      </c>
      <c r="K111" s="36">
        <f t="shared" ref="K111:K116" si="89">+L111+M111</f>
        <v>4</v>
      </c>
      <c r="L111" s="107">
        <v>2</v>
      </c>
      <c r="M111" s="107">
        <v>2</v>
      </c>
      <c r="N111" s="36">
        <f t="shared" ref="N111:N116" si="90">+O111+P111</f>
        <v>7</v>
      </c>
      <c r="O111" s="36">
        <v>3</v>
      </c>
      <c r="P111" s="36">
        <v>4</v>
      </c>
      <c r="Q111" s="36">
        <f t="shared" ref="Q111:Q116" si="91">+R111+S111</f>
        <v>7</v>
      </c>
      <c r="R111" s="36">
        <v>3</v>
      </c>
      <c r="S111" s="36">
        <v>4</v>
      </c>
    </row>
    <row r="112" spans="1:19" x14ac:dyDescent="0.3">
      <c r="A112" s="127"/>
      <c r="B112" s="130"/>
      <c r="C112" s="59">
        <v>68</v>
      </c>
      <c r="D112" s="18" t="s">
        <v>22</v>
      </c>
      <c r="E112" s="36">
        <f t="shared" si="86"/>
        <v>48</v>
      </c>
      <c r="F112" s="36">
        <f t="shared" si="87"/>
        <v>20</v>
      </c>
      <c r="G112" s="36">
        <f t="shared" si="87"/>
        <v>28</v>
      </c>
      <c r="H112" s="36">
        <f t="shared" si="88"/>
        <v>19</v>
      </c>
      <c r="I112" s="107">
        <v>6</v>
      </c>
      <c r="J112" s="107">
        <v>13</v>
      </c>
      <c r="K112" s="36">
        <f t="shared" si="89"/>
        <v>22</v>
      </c>
      <c r="L112" s="107">
        <v>9</v>
      </c>
      <c r="M112" s="107">
        <v>13</v>
      </c>
      <c r="N112" s="36">
        <f t="shared" si="90"/>
        <v>7</v>
      </c>
      <c r="O112" s="36">
        <v>5</v>
      </c>
      <c r="P112" s="107">
        <v>2</v>
      </c>
      <c r="Q112" s="36">
        <f t="shared" si="91"/>
        <v>0</v>
      </c>
      <c r="R112" s="36">
        <v>0</v>
      </c>
      <c r="S112" s="36">
        <v>0</v>
      </c>
    </row>
    <row r="113" spans="1:19" x14ac:dyDescent="0.3">
      <c r="A113" s="127"/>
      <c r="B113" s="130"/>
      <c r="C113" s="59">
        <v>97</v>
      </c>
      <c r="D113" s="19" t="s">
        <v>23</v>
      </c>
      <c r="E113" s="36">
        <f t="shared" si="86"/>
        <v>373</v>
      </c>
      <c r="F113" s="36">
        <f t="shared" si="87"/>
        <v>173</v>
      </c>
      <c r="G113" s="36">
        <f t="shared" si="87"/>
        <v>200</v>
      </c>
      <c r="H113" s="36">
        <f t="shared" si="88"/>
        <v>63</v>
      </c>
      <c r="I113" s="107">
        <v>23</v>
      </c>
      <c r="J113" s="107">
        <v>40</v>
      </c>
      <c r="K113" s="36">
        <f t="shared" si="89"/>
        <v>120</v>
      </c>
      <c r="L113" s="107">
        <v>60</v>
      </c>
      <c r="M113" s="107">
        <v>60</v>
      </c>
      <c r="N113" s="36">
        <f t="shared" si="90"/>
        <v>95</v>
      </c>
      <c r="O113" s="36">
        <v>45</v>
      </c>
      <c r="P113" s="36">
        <v>50</v>
      </c>
      <c r="Q113" s="36">
        <f t="shared" si="91"/>
        <v>95</v>
      </c>
      <c r="R113" s="36">
        <v>45</v>
      </c>
      <c r="S113" s="36">
        <v>50</v>
      </c>
    </row>
    <row r="114" spans="1:19" x14ac:dyDescent="0.3">
      <c r="A114" s="127"/>
      <c r="B114" s="130"/>
      <c r="C114" s="58">
        <v>100</v>
      </c>
      <c r="D114" s="17" t="s">
        <v>10</v>
      </c>
      <c r="E114" s="36">
        <f t="shared" si="86"/>
        <v>90</v>
      </c>
      <c r="F114" s="36">
        <f t="shared" si="87"/>
        <v>43</v>
      </c>
      <c r="G114" s="36">
        <f t="shared" si="87"/>
        <v>47</v>
      </c>
      <c r="H114" s="36">
        <f t="shared" si="88"/>
        <v>18</v>
      </c>
      <c r="I114" s="36">
        <v>10</v>
      </c>
      <c r="J114" s="107">
        <v>8</v>
      </c>
      <c r="K114" s="36">
        <f t="shared" si="89"/>
        <v>26</v>
      </c>
      <c r="L114" s="36">
        <v>11</v>
      </c>
      <c r="M114" s="107">
        <v>15</v>
      </c>
      <c r="N114" s="36">
        <f t="shared" si="90"/>
        <v>23</v>
      </c>
      <c r="O114" s="36">
        <v>11</v>
      </c>
      <c r="P114" s="36">
        <v>12</v>
      </c>
      <c r="Q114" s="36">
        <f t="shared" si="91"/>
        <v>23</v>
      </c>
      <c r="R114" s="36">
        <v>11</v>
      </c>
      <c r="S114" s="36">
        <v>12</v>
      </c>
    </row>
    <row r="115" spans="1:19" x14ac:dyDescent="0.3">
      <c r="A115" s="127"/>
      <c r="B115" s="130"/>
      <c r="C115" s="58">
        <v>112</v>
      </c>
      <c r="D115" s="17" t="s">
        <v>21</v>
      </c>
      <c r="E115" s="36">
        <f t="shared" si="86"/>
        <v>280</v>
      </c>
      <c r="F115" s="36">
        <f t="shared" si="87"/>
        <v>140</v>
      </c>
      <c r="G115" s="36">
        <f t="shared" si="87"/>
        <v>140</v>
      </c>
      <c r="H115" s="36">
        <f t="shared" si="88"/>
        <v>44</v>
      </c>
      <c r="I115" s="107">
        <v>24</v>
      </c>
      <c r="J115" s="107">
        <v>20</v>
      </c>
      <c r="K115" s="36">
        <f t="shared" si="89"/>
        <v>96</v>
      </c>
      <c r="L115" s="107">
        <v>46</v>
      </c>
      <c r="M115" s="107">
        <v>50</v>
      </c>
      <c r="N115" s="36">
        <f t="shared" si="90"/>
        <v>70</v>
      </c>
      <c r="O115" s="36">
        <v>35</v>
      </c>
      <c r="P115" s="36">
        <v>35</v>
      </c>
      <c r="Q115" s="36">
        <f t="shared" si="91"/>
        <v>70</v>
      </c>
      <c r="R115" s="36">
        <v>35</v>
      </c>
      <c r="S115" s="36">
        <v>35</v>
      </c>
    </row>
    <row r="116" spans="1:19" x14ac:dyDescent="0.3">
      <c r="A116" s="128"/>
      <c r="B116" s="131"/>
      <c r="C116" s="58">
        <v>136</v>
      </c>
      <c r="D116" s="17" t="s">
        <v>6</v>
      </c>
      <c r="E116" s="36">
        <f t="shared" si="86"/>
        <v>64</v>
      </c>
      <c r="F116" s="36">
        <f t="shared" si="87"/>
        <v>28</v>
      </c>
      <c r="G116" s="36">
        <f t="shared" si="87"/>
        <v>36</v>
      </c>
      <c r="H116" s="36">
        <f t="shared" si="88"/>
        <v>7</v>
      </c>
      <c r="I116" s="107">
        <v>3</v>
      </c>
      <c r="J116" s="107">
        <v>4</v>
      </c>
      <c r="K116" s="36">
        <f t="shared" si="89"/>
        <v>25</v>
      </c>
      <c r="L116" s="107">
        <v>11</v>
      </c>
      <c r="M116" s="107">
        <v>14</v>
      </c>
      <c r="N116" s="36">
        <f t="shared" si="90"/>
        <v>16</v>
      </c>
      <c r="O116" s="36">
        <v>7</v>
      </c>
      <c r="P116" s="36">
        <v>9</v>
      </c>
      <c r="Q116" s="36">
        <f t="shared" si="91"/>
        <v>16</v>
      </c>
      <c r="R116" s="36">
        <v>7</v>
      </c>
      <c r="S116" s="36">
        <v>9</v>
      </c>
    </row>
    <row r="117" spans="1:19" x14ac:dyDescent="0.3">
      <c r="A117" s="29">
        <v>15</v>
      </c>
      <c r="B117" s="23">
        <v>50</v>
      </c>
      <c r="C117" s="25"/>
      <c r="D117" s="24" t="s">
        <v>43</v>
      </c>
      <c r="E117" s="42">
        <f>+F117+G117</f>
        <v>5000</v>
      </c>
      <c r="F117" s="42">
        <f>+I117+L117+O117+R117</f>
        <v>1868</v>
      </c>
      <c r="G117" s="42">
        <f>+J117+M117+P117+S117</f>
        <v>3132</v>
      </c>
      <c r="H117" s="42">
        <f>+I117+J117</f>
        <v>999</v>
      </c>
      <c r="I117" s="42">
        <f>SUM(I118:I119)</f>
        <v>355</v>
      </c>
      <c r="J117" s="42">
        <f>SUM(J118:J119)</f>
        <v>644</v>
      </c>
      <c r="K117" s="42">
        <f>+L117+M117</f>
        <v>1446</v>
      </c>
      <c r="L117" s="42">
        <f>SUM(L118:L119)</f>
        <v>553</v>
      </c>
      <c r="M117" s="42">
        <f>SUM(M118:M119)</f>
        <v>893</v>
      </c>
      <c r="N117" s="42">
        <f>+O117+P117</f>
        <v>1175</v>
      </c>
      <c r="O117" s="42">
        <f>SUM(O118:O119)</f>
        <v>430</v>
      </c>
      <c r="P117" s="42">
        <f>SUM(P118:P119)</f>
        <v>745</v>
      </c>
      <c r="Q117" s="42">
        <f>+R117+S117</f>
        <v>1380</v>
      </c>
      <c r="R117" s="42">
        <f>SUM(R118:R119)</f>
        <v>530</v>
      </c>
      <c r="S117" s="42">
        <f>SUM(S118:S119)</f>
        <v>850</v>
      </c>
    </row>
    <row r="118" spans="1:19" x14ac:dyDescent="0.3">
      <c r="A118" s="126"/>
      <c r="B118" s="129"/>
      <c r="C118" s="58">
        <v>60</v>
      </c>
      <c r="D118" s="17" t="s">
        <v>64</v>
      </c>
      <c r="E118" s="36">
        <f t="shared" ref="E118:E119" si="92">+F118+G118</f>
        <v>4715</v>
      </c>
      <c r="F118" s="36">
        <f t="shared" ref="F118:G119" si="93">+I118+L118+O118+R118</f>
        <v>1755</v>
      </c>
      <c r="G118" s="36">
        <f t="shared" si="93"/>
        <v>2960</v>
      </c>
      <c r="H118" s="36">
        <f t="shared" ref="H118:H119" si="94">+I118+J118</f>
        <v>966</v>
      </c>
      <c r="I118" s="107">
        <v>348</v>
      </c>
      <c r="J118" s="107">
        <v>618</v>
      </c>
      <c r="K118" s="36">
        <f t="shared" ref="K118:K119" si="95">+L118+M118</f>
        <v>1347</v>
      </c>
      <c r="L118" s="107">
        <v>507</v>
      </c>
      <c r="M118" s="107">
        <v>840</v>
      </c>
      <c r="N118" s="36">
        <f t="shared" ref="N118:N119" si="96">+O118+P118</f>
        <v>1100</v>
      </c>
      <c r="O118" s="36">
        <v>400</v>
      </c>
      <c r="P118" s="36">
        <v>700</v>
      </c>
      <c r="Q118" s="36">
        <f t="shared" ref="Q118:Q119" si="97">+R118+S118</f>
        <v>1302</v>
      </c>
      <c r="R118" s="36">
        <v>500</v>
      </c>
      <c r="S118" s="36">
        <v>802</v>
      </c>
    </row>
    <row r="119" spans="1:19" x14ac:dyDescent="0.3">
      <c r="A119" s="128"/>
      <c r="B119" s="131"/>
      <c r="C119" s="59">
        <v>166</v>
      </c>
      <c r="D119" s="49" t="s">
        <v>81</v>
      </c>
      <c r="E119" s="36">
        <f t="shared" si="92"/>
        <v>285</v>
      </c>
      <c r="F119" s="36">
        <f t="shared" si="93"/>
        <v>113</v>
      </c>
      <c r="G119" s="36">
        <f t="shared" si="93"/>
        <v>172</v>
      </c>
      <c r="H119" s="36">
        <f t="shared" si="94"/>
        <v>33</v>
      </c>
      <c r="I119" s="107">
        <v>7</v>
      </c>
      <c r="J119" s="107">
        <v>26</v>
      </c>
      <c r="K119" s="36">
        <f t="shared" si="95"/>
        <v>99</v>
      </c>
      <c r="L119" s="107">
        <v>46</v>
      </c>
      <c r="M119" s="107">
        <v>53</v>
      </c>
      <c r="N119" s="36">
        <f t="shared" si="96"/>
        <v>75</v>
      </c>
      <c r="O119" s="36">
        <v>30</v>
      </c>
      <c r="P119" s="36">
        <v>45</v>
      </c>
      <c r="Q119" s="36">
        <f t="shared" si="97"/>
        <v>78</v>
      </c>
      <c r="R119" s="36">
        <v>30</v>
      </c>
      <c r="S119" s="36">
        <v>48</v>
      </c>
    </row>
    <row r="120" spans="1:19" x14ac:dyDescent="0.3">
      <c r="A120" s="29">
        <v>16</v>
      </c>
      <c r="B120" s="22">
        <v>52</v>
      </c>
      <c r="C120" s="25"/>
      <c r="D120" s="24" t="s">
        <v>44</v>
      </c>
      <c r="E120" s="88">
        <f>+F120+G120</f>
        <v>1389</v>
      </c>
      <c r="F120" s="88">
        <f>+I120+L120+O120+R120</f>
        <v>455</v>
      </c>
      <c r="G120" s="88">
        <f>+J120+M120+P120+S120</f>
        <v>934</v>
      </c>
      <c r="H120" s="88">
        <f>+I120+J120</f>
        <v>284</v>
      </c>
      <c r="I120" s="88">
        <f>SUM(I121:I122)</f>
        <v>94</v>
      </c>
      <c r="J120" s="88">
        <f>SUM(J121:J122)</f>
        <v>190</v>
      </c>
      <c r="K120" s="88">
        <f>+L120+M120</f>
        <v>660</v>
      </c>
      <c r="L120" s="88">
        <f>SUM(L121:L122)</f>
        <v>211</v>
      </c>
      <c r="M120" s="88">
        <f>SUM(M121:M122)</f>
        <v>449</v>
      </c>
      <c r="N120" s="88">
        <f>+O120+P120</f>
        <v>347</v>
      </c>
      <c r="O120" s="88">
        <f>SUM(O121:O122)</f>
        <v>118</v>
      </c>
      <c r="P120" s="88">
        <f>SUM(P121:P122)</f>
        <v>229</v>
      </c>
      <c r="Q120" s="88">
        <f>+R120+S120</f>
        <v>98</v>
      </c>
      <c r="R120" s="88">
        <f>SUM(R121:R122)</f>
        <v>32</v>
      </c>
      <c r="S120" s="88">
        <f>SUM(S121:S122)</f>
        <v>66</v>
      </c>
    </row>
    <row r="121" spans="1:19" x14ac:dyDescent="0.3">
      <c r="A121" s="126"/>
      <c r="B121" s="118"/>
      <c r="C121" s="59">
        <v>14</v>
      </c>
      <c r="D121" s="26" t="s">
        <v>57</v>
      </c>
      <c r="E121" s="37">
        <f t="shared" ref="E121:E122" si="98">+F121+G121</f>
        <v>1071</v>
      </c>
      <c r="F121" s="37">
        <f t="shared" ref="F121:G122" si="99">+I121+L121+O121+R121</f>
        <v>348</v>
      </c>
      <c r="G121" s="37">
        <f t="shared" si="99"/>
        <v>723</v>
      </c>
      <c r="H121" s="37">
        <f t="shared" ref="H121:H122" si="100">+I121+J121</f>
        <v>126</v>
      </c>
      <c r="I121" s="106">
        <v>39</v>
      </c>
      <c r="J121" s="106">
        <v>87</v>
      </c>
      <c r="K121" s="37">
        <f t="shared" ref="K121:K122" si="101">+L121+M121</f>
        <v>560</v>
      </c>
      <c r="L121" s="106">
        <v>179</v>
      </c>
      <c r="M121" s="106">
        <v>381</v>
      </c>
      <c r="N121" s="37">
        <f t="shared" ref="N121:N122" si="102">+O121+P121</f>
        <v>287</v>
      </c>
      <c r="O121" s="106">
        <v>98</v>
      </c>
      <c r="P121" s="106">
        <v>189</v>
      </c>
      <c r="Q121" s="37">
        <f t="shared" ref="Q121:Q122" si="103">+R121+S121</f>
        <v>98</v>
      </c>
      <c r="R121" s="106">
        <v>32</v>
      </c>
      <c r="S121" s="106">
        <v>66</v>
      </c>
    </row>
    <row r="122" spans="1:19" x14ac:dyDescent="0.3">
      <c r="A122" s="128"/>
      <c r="B122" s="120"/>
      <c r="C122" s="59">
        <v>97</v>
      </c>
      <c r="D122" s="19" t="s">
        <v>23</v>
      </c>
      <c r="E122" s="37">
        <f t="shared" si="98"/>
        <v>318</v>
      </c>
      <c r="F122" s="37">
        <f t="shared" si="99"/>
        <v>107</v>
      </c>
      <c r="G122" s="37">
        <f t="shared" si="99"/>
        <v>211</v>
      </c>
      <c r="H122" s="37">
        <f t="shared" si="100"/>
        <v>158</v>
      </c>
      <c r="I122" s="106">
        <v>55</v>
      </c>
      <c r="J122" s="106">
        <v>103</v>
      </c>
      <c r="K122" s="37">
        <f t="shared" si="101"/>
        <v>100</v>
      </c>
      <c r="L122" s="106">
        <v>32</v>
      </c>
      <c r="M122" s="106">
        <v>68</v>
      </c>
      <c r="N122" s="37">
        <f t="shared" si="102"/>
        <v>60</v>
      </c>
      <c r="O122" s="106">
        <v>20</v>
      </c>
      <c r="P122" s="106">
        <v>40</v>
      </c>
      <c r="Q122" s="37">
        <f t="shared" si="103"/>
        <v>0</v>
      </c>
      <c r="R122" s="106">
        <v>0</v>
      </c>
      <c r="S122" s="106">
        <v>0</v>
      </c>
    </row>
    <row r="123" spans="1:19" x14ac:dyDescent="0.3">
      <c r="A123" s="29">
        <v>17</v>
      </c>
      <c r="B123" s="22">
        <v>54</v>
      </c>
      <c r="C123" s="25"/>
      <c r="D123" s="24" t="s">
        <v>45</v>
      </c>
      <c r="E123" s="50">
        <f>+F123+G123</f>
        <v>3188</v>
      </c>
      <c r="F123" s="50">
        <f>+I123+L123+O123+R123</f>
        <v>1155</v>
      </c>
      <c r="G123" s="50">
        <f>+J123+M123+P123+S123</f>
        <v>2033</v>
      </c>
      <c r="H123" s="50">
        <f>+I123+J123</f>
        <v>255</v>
      </c>
      <c r="I123" s="50">
        <f>SUM(I124:I124)</f>
        <v>91</v>
      </c>
      <c r="J123" s="50">
        <f>SUM(J124:J124)</f>
        <v>164</v>
      </c>
      <c r="K123" s="50">
        <f>+L123+M123</f>
        <v>1433</v>
      </c>
      <c r="L123" s="50">
        <f>SUM(L124:L124)</f>
        <v>524</v>
      </c>
      <c r="M123" s="50">
        <f>SUM(M124:M124)</f>
        <v>909</v>
      </c>
      <c r="N123" s="50">
        <f>+O123+P123</f>
        <v>620</v>
      </c>
      <c r="O123" s="50">
        <f>SUM(O124:O124)</f>
        <v>240</v>
      </c>
      <c r="P123" s="50">
        <f>SUM(P124:P124)</f>
        <v>380</v>
      </c>
      <c r="Q123" s="50">
        <f>+R123+S123</f>
        <v>880</v>
      </c>
      <c r="R123" s="50">
        <f>SUM(R124:R124)</f>
        <v>300</v>
      </c>
      <c r="S123" s="50">
        <f>SUM(S124:S124)</f>
        <v>580</v>
      </c>
    </row>
    <row r="124" spans="1:19" x14ac:dyDescent="0.3">
      <c r="A124" s="85"/>
      <c r="B124" s="102"/>
      <c r="C124" s="59">
        <v>28</v>
      </c>
      <c r="D124" s="26" t="s">
        <v>54</v>
      </c>
      <c r="E124" s="47">
        <f t="shared" ref="E124" si="104">+F124+G124</f>
        <v>3188</v>
      </c>
      <c r="F124" s="47">
        <f t="shared" ref="F124:G124" si="105">+I124+L124+O124+R124</f>
        <v>1155</v>
      </c>
      <c r="G124" s="47">
        <f t="shared" si="105"/>
        <v>2033</v>
      </c>
      <c r="H124" s="47">
        <f t="shared" ref="H124" si="106">+I124+J124</f>
        <v>255</v>
      </c>
      <c r="I124" s="103">
        <v>91</v>
      </c>
      <c r="J124" s="103">
        <v>164</v>
      </c>
      <c r="K124" s="47">
        <f t="shared" ref="K124" si="107">+L124+M124</f>
        <v>1433</v>
      </c>
      <c r="L124" s="103">
        <v>524</v>
      </c>
      <c r="M124" s="103">
        <v>909</v>
      </c>
      <c r="N124" s="47">
        <f t="shared" ref="N124" si="108">+O124+P124</f>
        <v>620</v>
      </c>
      <c r="O124" s="47">
        <v>240</v>
      </c>
      <c r="P124" s="47">
        <v>380</v>
      </c>
      <c r="Q124" s="47">
        <f t="shared" ref="Q124" si="109">+R124+S124</f>
        <v>880</v>
      </c>
      <c r="R124" s="47">
        <v>300</v>
      </c>
      <c r="S124" s="47">
        <v>580</v>
      </c>
    </row>
    <row r="125" spans="1:19" x14ac:dyDescent="0.3">
      <c r="A125" s="29">
        <v>18</v>
      </c>
      <c r="B125" s="22">
        <v>55</v>
      </c>
      <c r="C125" s="25"/>
      <c r="D125" s="24" t="s">
        <v>46</v>
      </c>
      <c r="E125" s="50">
        <f>+F125+G125</f>
        <v>265</v>
      </c>
      <c r="F125" s="50">
        <f>+I125+L125+O125+R125</f>
        <v>109</v>
      </c>
      <c r="G125" s="50">
        <f>+J125+M125+P125+S125</f>
        <v>156</v>
      </c>
      <c r="H125" s="50">
        <f>+I125+J125</f>
        <v>63</v>
      </c>
      <c r="I125" s="50">
        <f>+I126</f>
        <v>27</v>
      </c>
      <c r="J125" s="50">
        <f>+J126</f>
        <v>36</v>
      </c>
      <c r="K125" s="50">
        <f>+L125+M125</f>
        <v>69</v>
      </c>
      <c r="L125" s="50">
        <f>+L126</f>
        <v>27</v>
      </c>
      <c r="M125" s="50">
        <f>+M126</f>
        <v>42</v>
      </c>
      <c r="N125" s="50">
        <f>+O125+P125</f>
        <v>66</v>
      </c>
      <c r="O125" s="50">
        <f>+O126</f>
        <v>27</v>
      </c>
      <c r="P125" s="50">
        <f>+P126</f>
        <v>39</v>
      </c>
      <c r="Q125" s="50">
        <f>+R125+S125</f>
        <v>67</v>
      </c>
      <c r="R125" s="50">
        <f>+R126</f>
        <v>28</v>
      </c>
      <c r="S125" s="50">
        <f>+S126</f>
        <v>39</v>
      </c>
    </row>
    <row r="126" spans="1:19" x14ac:dyDescent="0.3">
      <c r="A126" s="85"/>
      <c r="B126" s="102"/>
      <c r="C126" s="59">
        <v>16</v>
      </c>
      <c r="D126" s="18" t="s">
        <v>75</v>
      </c>
      <c r="E126" s="47">
        <f t="shared" ref="E126" si="110">+F126+G126</f>
        <v>265</v>
      </c>
      <c r="F126" s="47">
        <f t="shared" ref="F126:G126" si="111">+I126+L126+O126+R126</f>
        <v>109</v>
      </c>
      <c r="G126" s="47">
        <f t="shared" si="111"/>
        <v>156</v>
      </c>
      <c r="H126" s="47">
        <f t="shared" ref="H126" si="112">+I126+J126</f>
        <v>63</v>
      </c>
      <c r="I126" s="47">
        <v>27</v>
      </c>
      <c r="J126" s="103">
        <v>36</v>
      </c>
      <c r="K126" s="47">
        <f t="shared" ref="K126" si="113">+L126+M126</f>
        <v>69</v>
      </c>
      <c r="L126" s="47">
        <v>27</v>
      </c>
      <c r="M126" s="103">
        <v>42</v>
      </c>
      <c r="N126" s="47">
        <f t="shared" ref="N126" si="114">+O126+P126</f>
        <v>66</v>
      </c>
      <c r="O126" s="47">
        <v>27</v>
      </c>
      <c r="P126" s="47">
        <v>39</v>
      </c>
      <c r="Q126" s="47">
        <f t="shared" ref="Q126" si="115">+R126+S126</f>
        <v>67</v>
      </c>
      <c r="R126" s="47">
        <v>28</v>
      </c>
      <c r="S126" s="47">
        <v>39</v>
      </c>
    </row>
    <row r="127" spans="1:19" ht="37.5" x14ac:dyDescent="0.3">
      <c r="A127" s="29">
        <v>19</v>
      </c>
      <c r="B127" s="29">
        <v>171</v>
      </c>
      <c r="C127" s="25"/>
      <c r="D127" s="24" t="s">
        <v>47</v>
      </c>
      <c r="E127" s="31">
        <f>+F127+G127</f>
        <v>436</v>
      </c>
      <c r="F127" s="31">
        <f>+I127+L127+O127+R127</f>
        <v>172</v>
      </c>
      <c r="G127" s="31">
        <f>+J127+M127+P127+S127</f>
        <v>264</v>
      </c>
      <c r="H127" s="31">
        <f>+I127+J127</f>
        <v>59</v>
      </c>
      <c r="I127" s="31">
        <f>SUM(I128:I141)</f>
        <v>15</v>
      </c>
      <c r="J127" s="31">
        <f>SUM(J128:J141)</f>
        <v>44</v>
      </c>
      <c r="K127" s="31">
        <f>+L127+M127</f>
        <v>159</v>
      </c>
      <c r="L127" s="31">
        <f>SUM(L128:L141)</f>
        <v>61</v>
      </c>
      <c r="M127" s="31">
        <f>SUM(M128:M141)</f>
        <v>98</v>
      </c>
      <c r="N127" s="31">
        <f>+O127+P127</f>
        <v>110</v>
      </c>
      <c r="O127" s="31">
        <f>SUM(O128:O141)</f>
        <v>47</v>
      </c>
      <c r="P127" s="31">
        <f>SUM(P128:P141)</f>
        <v>63</v>
      </c>
      <c r="Q127" s="31">
        <f>+R127+S127</f>
        <v>108</v>
      </c>
      <c r="R127" s="31">
        <f>SUM(R128:R141)</f>
        <v>49</v>
      </c>
      <c r="S127" s="31">
        <f>SUM(S128:S141)</f>
        <v>59</v>
      </c>
    </row>
    <row r="128" spans="1:19" x14ac:dyDescent="0.3">
      <c r="A128" s="126"/>
      <c r="B128" s="129"/>
      <c r="C128" s="59">
        <v>3</v>
      </c>
      <c r="D128" s="64" t="s">
        <v>83</v>
      </c>
      <c r="E128" s="47">
        <f t="shared" ref="E128:E141" si="116">+F128+G128</f>
        <v>21</v>
      </c>
      <c r="F128" s="47">
        <f t="shared" ref="F128:G141" si="117">+I128+L128+O128+R128</f>
        <v>9</v>
      </c>
      <c r="G128" s="47">
        <f t="shared" si="117"/>
        <v>12</v>
      </c>
      <c r="H128" s="47">
        <f t="shared" ref="H128:H141" si="118">+I128+J128</f>
        <v>0</v>
      </c>
      <c r="I128" s="103">
        <v>0</v>
      </c>
      <c r="J128" s="103">
        <v>0</v>
      </c>
      <c r="K128" s="47">
        <f t="shared" ref="K128:K141" si="119">+L128+M128</f>
        <v>9</v>
      </c>
      <c r="L128" s="103">
        <v>4</v>
      </c>
      <c r="M128" s="103">
        <v>5</v>
      </c>
      <c r="N128" s="47">
        <f t="shared" ref="N128:N141" si="120">+O128+P128</f>
        <v>5</v>
      </c>
      <c r="O128" s="47">
        <v>2</v>
      </c>
      <c r="P128" s="47">
        <v>3</v>
      </c>
      <c r="Q128" s="47">
        <f t="shared" ref="Q128:Q141" si="121">+R128+S128</f>
        <v>7</v>
      </c>
      <c r="R128" s="47">
        <v>3</v>
      </c>
      <c r="S128" s="47">
        <v>4</v>
      </c>
    </row>
    <row r="129" spans="1:19" x14ac:dyDescent="0.3">
      <c r="A129" s="127"/>
      <c r="B129" s="130"/>
      <c r="C129" s="58">
        <v>11</v>
      </c>
      <c r="D129" s="17" t="s">
        <v>59</v>
      </c>
      <c r="E129" s="47">
        <f t="shared" si="116"/>
        <v>4</v>
      </c>
      <c r="F129" s="47">
        <f t="shared" si="117"/>
        <v>2</v>
      </c>
      <c r="G129" s="47">
        <f t="shared" si="117"/>
        <v>2</v>
      </c>
      <c r="H129" s="47">
        <f t="shared" si="118"/>
        <v>0</v>
      </c>
      <c r="I129" s="47">
        <v>0</v>
      </c>
      <c r="J129" s="103">
        <v>0</v>
      </c>
      <c r="K129" s="47">
        <f t="shared" si="119"/>
        <v>2</v>
      </c>
      <c r="L129" s="47">
        <v>1</v>
      </c>
      <c r="M129" s="103">
        <v>1</v>
      </c>
      <c r="N129" s="47">
        <f t="shared" si="120"/>
        <v>1</v>
      </c>
      <c r="O129" s="47">
        <v>0</v>
      </c>
      <c r="P129" s="47">
        <v>1</v>
      </c>
      <c r="Q129" s="47">
        <f t="shared" si="121"/>
        <v>1</v>
      </c>
      <c r="R129" s="47">
        <v>1</v>
      </c>
      <c r="S129" s="47">
        <v>0</v>
      </c>
    </row>
    <row r="130" spans="1:19" x14ac:dyDescent="0.3">
      <c r="A130" s="127"/>
      <c r="B130" s="130"/>
      <c r="C130" s="58">
        <v>29</v>
      </c>
      <c r="D130" s="17" t="s">
        <v>19</v>
      </c>
      <c r="E130" s="47">
        <f t="shared" si="116"/>
        <v>29</v>
      </c>
      <c r="F130" s="47">
        <f t="shared" si="117"/>
        <v>7</v>
      </c>
      <c r="G130" s="47">
        <f t="shared" si="117"/>
        <v>22</v>
      </c>
      <c r="H130" s="47">
        <f t="shared" si="118"/>
        <v>9</v>
      </c>
      <c r="I130" s="103">
        <v>1</v>
      </c>
      <c r="J130" s="103">
        <v>8</v>
      </c>
      <c r="K130" s="47">
        <f t="shared" si="119"/>
        <v>12</v>
      </c>
      <c r="L130" s="47">
        <v>2</v>
      </c>
      <c r="M130" s="103">
        <v>10</v>
      </c>
      <c r="N130" s="47">
        <f t="shared" si="120"/>
        <v>4</v>
      </c>
      <c r="O130" s="47">
        <v>2</v>
      </c>
      <c r="P130" s="47">
        <v>2</v>
      </c>
      <c r="Q130" s="47">
        <f t="shared" si="121"/>
        <v>4</v>
      </c>
      <c r="R130" s="47">
        <v>2</v>
      </c>
      <c r="S130" s="47">
        <v>2</v>
      </c>
    </row>
    <row r="131" spans="1:19" x14ac:dyDescent="0.3">
      <c r="A131" s="127"/>
      <c r="B131" s="130"/>
      <c r="C131" s="58">
        <v>30</v>
      </c>
      <c r="D131" s="17" t="s">
        <v>61</v>
      </c>
      <c r="E131" s="47">
        <f t="shared" si="116"/>
        <v>2</v>
      </c>
      <c r="F131" s="47">
        <f t="shared" si="117"/>
        <v>1</v>
      </c>
      <c r="G131" s="47">
        <f t="shared" si="117"/>
        <v>1</v>
      </c>
      <c r="H131" s="47">
        <f t="shared" si="118"/>
        <v>0</v>
      </c>
      <c r="I131" s="103">
        <v>0</v>
      </c>
      <c r="J131" s="47">
        <v>0</v>
      </c>
      <c r="K131" s="47">
        <f t="shared" si="119"/>
        <v>2</v>
      </c>
      <c r="L131" s="103">
        <v>1</v>
      </c>
      <c r="M131" s="47">
        <v>1</v>
      </c>
      <c r="N131" s="47">
        <f t="shared" si="120"/>
        <v>0</v>
      </c>
      <c r="O131" s="47">
        <v>0</v>
      </c>
      <c r="P131" s="47">
        <v>0</v>
      </c>
      <c r="Q131" s="47">
        <f t="shared" si="121"/>
        <v>0</v>
      </c>
      <c r="R131" s="47">
        <v>0</v>
      </c>
      <c r="S131" s="47">
        <v>0</v>
      </c>
    </row>
    <row r="132" spans="1:19" x14ac:dyDescent="0.3">
      <c r="A132" s="127"/>
      <c r="B132" s="130"/>
      <c r="C132" s="58">
        <v>54</v>
      </c>
      <c r="D132" s="17" t="s">
        <v>62</v>
      </c>
      <c r="E132" s="47">
        <f t="shared" si="116"/>
        <v>21</v>
      </c>
      <c r="F132" s="47">
        <f t="shared" si="117"/>
        <v>6</v>
      </c>
      <c r="G132" s="47">
        <f t="shared" si="117"/>
        <v>15</v>
      </c>
      <c r="H132" s="47">
        <f t="shared" si="118"/>
        <v>6</v>
      </c>
      <c r="I132" s="103">
        <v>1</v>
      </c>
      <c r="J132" s="103">
        <v>5</v>
      </c>
      <c r="K132" s="47">
        <f t="shared" si="119"/>
        <v>7</v>
      </c>
      <c r="L132" s="103">
        <v>2</v>
      </c>
      <c r="M132" s="103">
        <v>5</v>
      </c>
      <c r="N132" s="47">
        <f t="shared" si="120"/>
        <v>5</v>
      </c>
      <c r="O132" s="47">
        <v>2</v>
      </c>
      <c r="P132" s="47">
        <v>3</v>
      </c>
      <c r="Q132" s="47">
        <f t="shared" si="121"/>
        <v>3</v>
      </c>
      <c r="R132" s="47">
        <v>1</v>
      </c>
      <c r="S132" s="47">
        <v>2</v>
      </c>
    </row>
    <row r="133" spans="1:19" x14ac:dyDescent="0.3">
      <c r="A133" s="127"/>
      <c r="B133" s="130"/>
      <c r="C133" s="58">
        <v>60</v>
      </c>
      <c r="D133" s="17" t="s">
        <v>64</v>
      </c>
      <c r="E133" s="47">
        <f t="shared" si="116"/>
        <v>1</v>
      </c>
      <c r="F133" s="47">
        <f t="shared" si="117"/>
        <v>1</v>
      </c>
      <c r="G133" s="47">
        <f t="shared" si="117"/>
        <v>0</v>
      </c>
      <c r="H133" s="47">
        <f t="shared" si="118"/>
        <v>0</v>
      </c>
      <c r="I133" s="103">
        <v>0</v>
      </c>
      <c r="J133" s="47">
        <v>0</v>
      </c>
      <c r="K133" s="47">
        <f t="shared" si="119"/>
        <v>1</v>
      </c>
      <c r="L133" s="103">
        <v>1</v>
      </c>
      <c r="M133" s="47">
        <v>0</v>
      </c>
      <c r="N133" s="47">
        <f t="shared" si="120"/>
        <v>0</v>
      </c>
      <c r="O133" s="47">
        <v>0</v>
      </c>
      <c r="P133" s="47">
        <v>0</v>
      </c>
      <c r="Q133" s="47">
        <f t="shared" si="121"/>
        <v>0</v>
      </c>
      <c r="R133" s="47">
        <v>0</v>
      </c>
      <c r="S133" s="47">
        <v>0</v>
      </c>
    </row>
    <row r="134" spans="1:19" x14ac:dyDescent="0.3">
      <c r="A134" s="127"/>
      <c r="B134" s="130"/>
      <c r="C134" s="58">
        <v>75</v>
      </c>
      <c r="D134" s="17" t="s">
        <v>66</v>
      </c>
      <c r="E134" s="47">
        <f t="shared" si="116"/>
        <v>2</v>
      </c>
      <c r="F134" s="47">
        <f t="shared" si="117"/>
        <v>1</v>
      </c>
      <c r="G134" s="47">
        <f t="shared" si="117"/>
        <v>1</v>
      </c>
      <c r="H134" s="47">
        <f t="shared" si="118"/>
        <v>0</v>
      </c>
      <c r="I134" s="47">
        <v>0</v>
      </c>
      <c r="J134" s="47">
        <v>0</v>
      </c>
      <c r="K134" s="47">
        <f t="shared" si="119"/>
        <v>0</v>
      </c>
      <c r="L134" s="47">
        <v>0</v>
      </c>
      <c r="M134" s="47">
        <v>0</v>
      </c>
      <c r="N134" s="47">
        <f t="shared" si="120"/>
        <v>1</v>
      </c>
      <c r="O134" s="47">
        <v>0</v>
      </c>
      <c r="P134" s="47">
        <v>1</v>
      </c>
      <c r="Q134" s="47">
        <f t="shared" si="121"/>
        <v>1</v>
      </c>
      <c r="R134" s="47">
        <v>1</v>
      </c>
      <c r="S134" s="47">
        <v>0</v>
      </c>
    </row>
    <row r="135" spans="1:19" x14ac:dyDescent="0.3">
      <c r="A135" s="127"/>
      <c r="B135" s="130"/>
      <c r="C135" s="58">
        <v>81</v>
      </c>
      <c r="D135" s="17" t="s">
        <v>68</v>
      </c>
      <c r="E135" s="47">
        <f t="shared" si="116"/>
        <v>100</v>
      </c>
      <c r="F135" s="47">
        <f t="shared" si="117"/>
        <v>43</v>
      </c>
      <c r="G135" s="47">
        <f t="shared" si="117"/>
        <v>57</v>
      </c>
      <c r="H135" s="47">
        <f t="shared" si="118"/>
        <v>0</v>
      </c>
      <c r="I135" s="103">
        <v>0</v>
      </c>
      <c r="J135" s="103">
        <v>0</v>
      </c>
      <c r="K135" s="47">
        <f t="shared" si="119"/>
        <v>34</v>
      </c>
      <c r="L135" s="47">
        <v>14</v>
      </c>
      <c r="M135" s="103">
        <v>20</v>
      </c>
      <c r="N135" s="47">
        <f t="shared" si="120"/>
        <v>32</v>
      </c>
      <c r="O135" s="47">
        <v>14</v>
      </c>
      <c r="P135" s="47">
        <v>18</v>
      </c>
      <c r="Q135" s="47">
        <f t="shared" si="121"/>
        <v>34</v>
      </c>
      <c r="R135" s="47">
        <v>15</v>
      </c>
      <c r="S135" s="47">
        <v>19</v>
      </c>
    </row>
    <row r="136" spans="1:19" x14ac:dyDescent="0.3">
      <c r="A136" s="127"/>
      <c r="B136" s="130"/>
      <c r="C136" s="59">
        <v>97</v>
      </c>
      <c r="D136" s="19" t="s">
        <v>23</v>
      </c>
      <c r="E136" s="47">
        <f t="shared" si="116"/>
        <v>22</v>
      </c>
      <c r="F136" s="47">
        <f t="shared" si="117"/>
        <v>9</v>
      </c>
      <c r="G136" s="47">
        <f t="shared" si="117"/>
        <v>13</v>
      </c>
      <c r="H136" s="47">
        <f t="shared" si="118"/>
        <v>1</v>
      </c>
      <c r="I136" s="103">
        <v>0</v>
      </c>
      <c r="J136" s="103">
        <v>1</v>
      </c>
      <c r="K136" s="47">
        <f t="shared" si="119"/>
        <v>12</v>
      </c>
      <c r="L136" s="103">
        <v>5</v>
      </c>
      <c r="M136" s="103">
        <v>7</v>
      </c>
      <c r="N136" s="47">
        <f t="shared" si="120"/>
        <v>5</v>
      </c>
      <c r="O136" s="47">
        <v>2</v>
      </c>
      <c r="P136" s="47">
        <v>3</v>
      </c>
      <c r="Q136" s="47">
        <f t="shared" si="121"/>
        <v>4</v>
      </c>
      <c r="R136" s="47">
        <v>2</v>
      </c>
      <c r="S136" s="47">
        <v>2</v>
      </c>
    </row>
    <row r="137" spans="1:19" x14ac:dyDescent="0.3">
      <c r="A137" s="127"/>
      <c r="B137" s="130"/>
      <c r="C137" s="58">
        <v>100</v>
      </c>
      <c r="D137" s="17" t="s">
        <v>10</v>
      </c>
      <c r="E137" s="47">
        <f t="shared" si="116"/>
        <v>72</v>
      </c>
      <c r="F137" s="47">
        <f t="shared" si="117"/>
        <v>32</v>
      </c>
      <c r="G137" s="47">
        <f t="shared" si="117"/>
        <v>40</v>
      </c>
      <c r="H137" s="47">
        <f t="shared" si="118"/>
        <v>16</v>
      </c>
      <c r="I137" s="103">
        <v>6</v>
      </c>
      <c r="J137" s="47">
        <v>10</v>
      </c>
      <c r="K137" s="47">
        <f t="shared" si="119"/>
        <v>20</v>
      </c>
      <c r="L137" s="103">
        <v>10</v>
      </c>
      <c r="M137" s="47">
        <v>10</v>
      </c>
      <c r="N137" s="47">
        <f t="shared" si="120"/>
        <v>18</v>
      </c>
      <c r="O137" s="47">
        <v>8</v>
      </c>
      <c r="P137" s="47">
        <v>10</v>
      </c>
      <c r="Q137" s="47">
        <f t="shared" si="121"/>
        <v>18</v>
      </c>
      <c r="R137" s="47">
        <v>8</v>
      </c>
      <c r="S137" s="47">
        <v>10</v>
      </c>
    </row>
    <row r="138" spans="1:19" x14ac:dyDescent="0.3">
      <c r="A138" s="127"/>
      <c r="B138" s="130"/>
      <c r="C138" s="58">
        <v>108</v>
      </c>
      <c r="D138" s="17" t="s">
        <v>70</v>
      </c>
      <c r="E138" s="47">
        <f t="shared" si="116"/>
        <v>11</v>
      </c>
      <c r="F138" s="47">
        <f t="shared" si="117"/>
        <v>5</v>
      </c>
      <c r="G138" s="47">
        <f t="shared" si="117"/>
        <v>6</v>
      </c>
      <c r="H138" s="47">
        <f t="shared" si="118"/>
        <v>0</v>
      </c>
      <c r="I138" s="47">
        <v>0</v>
      </c>
      <c r="J138" s="103">
        <v>0</v>
      </c>
      <c r="K138" s="47">
        <f t="shared" si="119"/>
        <v>5</v>
      </c>
      <c r="L138" s="47">
        <v>2</v>
      </c>
      <c r="M138" s="103">
        <v>3</v>
      </c>
      <c r="N138" s="47">
        <f t="shared" si="120"/>
        <v>4</v>
      </c>
      <c r="O138" s="47">
        <v>2</v>
      </c>
      <c r="P138" s="47">
        <v>2</v>
      </c>
      <c r="Q138" s="47">
        <f t="shared" si="121"/>
        <v>2</v>
      </c>
      <c r="R138" s="47">
        <v>1</v>
      </c>
      <c r="S138" s="47">
        <v>1</v>
      </c>
    </row>
    <row r="139" spans="1:19" x14ac:dyDescent="0.3">
      <c r="A139" s="127"/>
      <c r="B139" s="130"/>
      <c r="C139" s="58">
        <v>112</v>
      </c>
      <c r="D139" s="17" t="s">
        <v>21</v>
      </c>
      <c r="E139" s="47">
        <f t="shared" si="116"/>
        <v>90</v>
      </c>
      <c r="F139" s="47">
        <f t="shared" si="117"/>
        <v>30</v>
      </c>
      <c r="G139" s="47">
        <f t="shared" si="117"/>
        <v>60</v>
      </c>
      <c r="H139" s="47">
        <f t="shared" si="118"/>
        <v>27</v>
      </c>
      <c r="I139" s="47">
        <v>7</v>
      </c>
      <c r="J139" s="103">
        <v>20</v>
      </c>
      <c r="K139" s="47">
        <f t="shared" si="119"/>
        <v>34</v>
      </c>
      <c r="L139" s="103">
        <v>10</v>
      </c>
      <c r="M139" s="103">
        <v>24</v>
      </c>
      <c r="N139" s="47">
        <f t="shared" si="120"/>
        <v>14</v>
      </c>
      <c r="O139" s="47">
        <v>6</v>
      </c>
      <c r="P139" s="47">
        <v>8</v>
      </c>
      <c r="Q139" s="47">
        <f t="shared" si="121"/>
        <v>15</v>
      </c>
      <c r="R139" s="47">
        <v>7</v>
      </c>
      <c r="S139" s="47">
        <v>8</v>
      </c>
    </row>
    <row r="140" spans="1:19" x14ac:dyDescent="0.3">
      <c r="A140" s="127"/>
      <c r="B140" s="130"/>
      <c r="C140" s="58">
        <v>113</v>
      </c>
      <c r="D140" s="17" t="s">
        <v>84</v>
      </c>
      <c r="E140" s="47">
        <f t="shared" si="116"/>
        <v>60</v>
      </c>
      <c r="F140" s="47">
        <f t="shared" si="117"/>
        <v>26</v>
      </c>
      <c r="G140" s="47">
        <f t="shared" si="117"/>
        <v>34</v>
      </c>
      <c r="H140" s="47">
        <f t="shared" si="118"/>
        <v>0</v>
      </c>
      <c r="I140" s="103">
        <v>0</v>
      </c>
      <c r="J140" s="103">
        <v>0</v>
      </c>
      <c r="K140" s="47">
        <f t="shared" si="119"/>
        <v>20</v>
      </c>
      <c r="L140" s="47">
        <v>9</v>
      </c>
      <c r="M140" s="47">
        <v>11</v>
      </c>
      <c r="N140" s="47">
        <f t="shared" si="120"/>
        <v>21</v>
      </c>
      <c r="O140" s="47">
        <v>9</v>
      </c>
      <c r="P140" s="47">
        <v>12</v>
      </c>
      <c r="Q140" s="47">
        <f t="shared" si="121"/>
        <v>19</v>
      </c>
      <c r="R140" s="47">
        <v>8</v>
      </c>
      <c r="S140" s="47">
        <v>11</v>
      </c>
    </row>
    <row r="141" spans="1:19" x14ac:dyDescent="0.3">
      <c r="A141" s="128"/>
      <c r="B141" s="131"/>
      <c r="C141" s="58">
        <v>122</v>
      </c>
      <c r="D141" s="17" t="s">
        <v>73</v>
      </c>
      <c r="E141" s="47">
        <f t="shared" si="116"/>
        <v>1</v>
      </c>
      <c r="F141" s="47">
        <f t="shared" si="117"/>
        <v>0</v>
      </c>
      <c r="G141" s="47">
        <f t="shared" si="117"/>
        <v>1</v>
      </c>
      <c r="H141" s="47">
        <f t="shared" si="118"/>
        <v>0</v>
      </c>
      <c r="I141" s="47">
        <v>0</v>
      </c>
      <c r="J141" s="47">
        <v>0</v>
      </c>
      <c r="K141" s="47">
        <f t="shared" si="119"/>
        <v>1</v>
      </c>
      <c r="L141" s="47">
        <v>0</v>
      </c>
      <c r="M141" s="47">
        <v>1</v>
      </c>
      <c r="N141" s="47">
        <f t="shared" si="120"/>
        <v>0</v>
      </c>
      <c r="O141" s="47">
        <v>0</v>
      </c>
      <c r="P141" s="47">
        <v>0</v>
      </c>
      <c r="Q141" s="47">
        <f t="shared" si="121"/>
        <v>0</v>
      </c>
      <c r="R141" s="47">
        <v>0</v>
      </c>
      <c r="S141" s="47">
        <v>0</v>
      </c>
    </row>
    <row r="142" spans="1:19" x14ac:dyDescent="0.3">
      <c r="A142" s="29">
        <v>20</v>
      </c>
      <c r="B142" s="22">
        <v>188</v>
      </c>
      <c r="C142" s="25"/>
      <c r="D142" s="24" t="s">
        <v>48</v>
      </c>
      <c r="E142" s="50">
        <f>+F142+G142</f>
        <v>7846</v>
      </c>
      <c r="F142" s="50">
        <f t="shared" ref="F142:G144" si="122">+I142+L142+O142+R142</f>
        <v>2521</v>
      </c>
      <c r="G142" s="50">
        <f t="shared" si="122"/>
        <v>5325</v>
      </c>
      <c r="H142" s="50">
        <f>+I142+J142</f>
        <v>453</v>
      </c>
      <c r="I142" s="50">
        <f>SUM(I143:I156)</f>
        <v>123</v>
      </c>
      <c r="J142" s="50">
        <f>SUM(J143:J156)</f>
        <v>330</v>
      </c>
      <c r="K142" s="50">
        <f>+L142+M142</f>
        <v>3693</v>
      </c>
      <c r="L142" s="50">
        <f>SUM(L143:L156)</f>
        <v>1351</v>
      </c>
      <c r="M142" s="50">
        <f>SUM(M143:M156)</f>
        <v>2342</v>
      </c>
      <c r="N142" s="50">
        <f>+O142+P142</f>
        <v>1948</v>
      </c>
      <c r="O142" s="50">
        <f>SUM(O143:O156)</f>
        <v>547</v>
      </c>
      <c r="P142" s="50">
        <f>SUM(P143:P156)</f>
        <v>1401</v>
      </c>
      <c r="Q142" s="50">
        <f>+R142+S142</f>
        <v>1752</v>
      </c>
      <c r="R142" s="50">
        <f>SUM(R143:R156)</f>
        <v>500</v>
      </c>
      <c r="S142" s="50">
        <f>SUM(S143:S156)</f>
        <v>1252</v>
      </c>
    </row>
    <row r="143" spans="1:19" x14ac:dyDescent="0.3">
      <c r="A143" s="121"/>
      <c r="B143" s="118"/>
      <c r="C143" s="112">
        <v>11</v>
      </c>
      <c r="D143" s="113" t="s">
        <v>59</v>
      </c>
      <c r="E143" s="103">
        <f>+F143+G143</f>
        <v>12</v>
      </c>
      <c r="F143" s="103">
        <f t="shared" si="122"/>
        <v>3</v>
      </c>
      <c r="G143" s="103">
        <f t="shared" si="122"/>
        <v>9</v>
      </c>
      <c r="H143" s="103">
        <f>+I143+J143</f>
        <v>0</v>
      </c>
      <c r="I143" s="103">
        <v>0</v>
      </c>
      <c r="J143" s="103">
        <v>0</v>
      </c>
      <c r="K143" s="103">
        <f>+L143+M143</f>
        <v>4</v>
      </c>
      <c r="L143" s="103">
        <v>1</v>
      </c>
      <c r="M143" s="103">
        <v>3</v>
      </c>
      <c r="N143" s="103">
        <f>+O143+P143</f>
        <v>4</v>
      </c>
      <c r="O143" s="103">
        <v>1</v>
      </c>
      <c r="P143" s="103">
        <v>3</v>
      </c>
      <c r="Q143" s="103">
        <f>+R143+S143</f>
        <v>4</v>
      </c>
      <c r="R143" s="103">
        <v>1</v>
      </c>
      <c r="S143" s="103">
        <v>3</v>
      </c>
    </row>
    <row r="144" spans="1:19" x14ac:dyDescent="0.3">
      <c r="A144" s="122"/>
      <c r="B144" s="119"/>
      <c r="C144" s="112">
        <v>16</v>
      </c>
      <c r="D144" s="113" t="s">
        <v>75</v>
      </c>
      <c r="E144" s="103">
        <f>+F144+G144</f>
        <v>22</v>
      </c>
      <c r="F144" s="103">
        <f t="shared" si="122"/>
        <v>7</v>
      </c>
      <c r="G144" s="103">
        <f t="shared" si="122"/>
        <v>15</v>
      </c>
      <c r="H144" s="103">
        <f>+I144+J144</f>
        <v>0</v>
      </c>
      <c r="I144" s="103">
        <v>0</v>
      </c>
      <c r="J144" s="103">
        <v>0</v>
      </c>
      <c r="K144" s="103">
        <f>+L144+M144</f>
        <v>4</v>
      </c>
      <c r="L144" s="103">
        <v>1</v>
      </c>
      <c r="M144" s="103">
        <v>3</v>
      </c>
      <c r="N144" s="103">
        <f>+O144+P144</f>
        <v>9</v>
      </c>
      <c r="O144" s="103">
        <v>3</v>
      </c>
      <c r="P144" s="103">
        <v>6</v>
      </c>
      <c r="Q144" s="103">
        <f>+R144+S144</f>
        <v>9</v>
      </c>
      <c r="R144" s="103">
        <v>3</v>
      </c>
      <c r="S144" s="103">
        <v>6</v>
      </c>
    </row>
    <row r="145" spans="1:19" x14ac:dyDescent="0.3">
      <c r="A145" s="122"/>
      <c r="B145" s="119"/>
      <c r="C145" s="59">
        <v>28</v>
      </c>
      <c r="D145" s="26" t="s">
        <v>54</v>
      </c>
      <c r="E145" s="47">
        <f t="shared" ref="E145:E156" si="123">+F145+G145</f>
        <v>3342</v>
      </c>
      <c r="F145" s="47">
        <f t="shared" ref="F145:G156" si="124">+I145+L145+O145+R145</f>
        <v>1332</v>
      </c>
      <c r="G145" s="47">
        <f t="shared" si="124"/>
        <v>2010</v>
      </c>
      <c r="H145" s="47">
        <f t="shared" ref="H145:H156" si="125">+I145+J145</f>
        <v>311</v>
      </c>
      <c r="I145" s="103">
        <v>92</v>
      </c>
      <c r="J145" s="103">
        <v>219</v>
      </c>
      <c r="K145" s="47">
        <f t="shared" ref="K145:K156" si="126">+L145+M145</f>
        <v>2381</v>
      </c>
      <c r="L145" s="103">
        <v>1035</v>
      </c>
      <c r="M145" s="103">
        <v>1346</v>
      </c>
      <c r="N145" s="47">
        <f t="shared" ref="N145:N156" si="127">+O145+P145</f>
        <v>350</v>
      </c>
      <c r="O145" s="103">
        <v>105</v>
      </c>
      <c r="P145" s="103">
        <v>245</v>
      </c>
      <c r="Q145" s="47">
        <f t="shared" ref="Q145:Q156" si="128">+R145+S145</f>
        <v>300</v>
      </c>
      <c r="R145" s="103">
        <v>100</v>
      </c>
      <c r="S145" s="103">
        <v>200</v>
      </c>
    </row>
    <row r="146" spans="1:19" x14ac:dyDescent="0.3">
      <c r="A146" s="122"/>
      <c r="B146" s="119"/>
      <c r="C146" s="58">
        <v>29</v>
      </c>
      <c r="D146" s="17" t="s">
        <v>19</v>
      </c>
      <c r="E146" s="47">
        <f t="shared" si="123"/>
        <v>744</v>
      </c>
      <c r="F146" s="47">
        <f t="shared" si="124"/>
        <v>198</v>
      </c>
      <c r="G146" s="47">
        <f t="shared" si="124"/>
        <v>546</v>
      </c>
      <c r="H146" s="47">
        <f t="shared" si="125"/>
        <v>34</v>
      </c>
      <c r="I146" s="103">
        <v>8</v>
      </c>
      <c r="J146" s="103">
        <v>26</v>
      </c>
      <c r="K146" s="47">
        <f t="shared" si="126"/>
        <v>250</v>
      </c>
      <c r="L146" s="47">
        <v>50</v>
      </c>
      <c r="M146" s="47">
        <v>200</v>
      </c>
      <c r="N146" s="47">
        <f t="shared" si="127"/>
        <v>240</v>
      </c>
      <c r="O146" s="103">
        <v>70</v>
      </c>
      <c r="P146" s="103">
        <v>170</v>
      </c>
      <c r="Q146" s="47">
        <f t="shared" si="128"/>
        <v>220</v>
      </c>
      <c r="R146" s="103">
        <v>70</v>
      </c>
      <c r="S146" s="103">
        <v>150</v>
      </c>
    </row>
    <row r="147" spans="1:19" x14ac:dyDescent="0.3">
      <c r="A147" s="122"/>
      <c r="B147" s="119"/>
      <c r="C147" s="58">
        <v>53</v>
      </c>
      <c r="D147" s="17" t="s">
        <v>20</v>
      </c>
      <c r="E147" s="47">
        <f t="shared" si="123"/>
        <v>688</v>
      </c>
      <c r="F147" s="47">
        <f t="shared" si="124"/>
        <v>186</v>
      </c>
      <c r="G147" s="47">
        <f t="shared" si="124"/>
        <v>502</v>
      </c>
      <c r="H147" s="47">
        <f t="shared" si="125"/>
        <v>18</v>
      </c>
      <c r="I147" s="103">
        <v>6</v>
      </c>
      <c r="J147" s="103">
        <v>12</v>
      </c>
      <c r="K147" s="47">
        <f t="shared" si="126"/>
        <v>150</v>
      </c>
      <c r="L147" s="47">
        <v>40</v>
      </c>
      <c r="M147" s="47">
        <v>110</v>
      </c>
      <c r="N147" s="47">
        <f t="shared" si="127"/>
        <v>280</v>
      </c>
      <c r="O147" s="103">
        <v>80</v>
      </c>
      <c r="P147" s="103">
        <v>200</v>
      </c>
      <c r="Q147" s="47">
        <f t="shared" si="128"/>
        <v>240</v>
      </c>
      <c r="R147" s="103">
        <v>60</v>
      </c>
      <c r="S147" s="103">
        <v>180</v>
      </c>
    </row>
    <row r="148" spans="1:19" x14ac:dyDescent="0.3">
      <c r="A148" s="122"/>
      <c r="B148" s="119"/>
      <c r="C148" s="114">
        <v>55</v>
      </c>
      <c r="D148" s="115" t="s">
        <v>55</v>
      </c>
      <c r="E148" s="103">
        <f t="shared" si="123"/>
        <v>120</v>
      </c>
      <c r="F148" s="103">
        <f t="shared" si="124"/>
        <v>29</v>
      </c>
      <c r="G148" s="103">
        <f t="shared" si="124"/>
        <v>91</v>
      </c>
      <c r="H148" s="103">
        <f t="shared" si="125"/>
        <v>3</v>
      </c>
      <c r="I148" s="103">
        <v>0</v>
      </c>
      <c r="J148" s="103">
        <v>3</v>
      </c>
      <c r="K148" s="103">
        <f t="shared" si="126"/>
        <v>44</v>
      </c>
      <c r="L148" s="103">
        <v>11</v>
      </c>
      <c r="M148" s="103">
        <v>33</v>
      </c>
      <c r="N148" s="103">
        <f t="shared" si="127"/>
        <v>40</v>
      </c>
      <c r="O148" s="103">
        <v>10</v>
      </c>
      <c r="P148" s="103">
        <v>30</v>
      </c>
      <c r="Q148" s="103">
        <f t="shared" si="128"/>
        <v>33</v>
      </c>
      <c r="R148" s="103">
        <v>8</v>
      </c>
      <c r="S148" s="103">
        <v>25</v>
      </c>
    </row>
    <row r="149" spans="1:19" x14ac:dyDescent="0.3">
      <c r="A149" s="122"/>
      <c r="B149" s="119"/>
      <c r="C149" s="59">
        <v>68</v>
      </c>
      <c r="D149" s="18" t="s">
        <v>22</v>
      </c>
      <c r="E149" s="47">
        <f t="shared" si="123"/>
        <v>519</v>
      </c>
      <c r="F149" s="47">
        <f t="shared" si="124"/>
        <v>104</v>
      </c>
      <c r="G149" s="47">
        <f t="shared" si="124"/>
        <v>415</v>
      </c>
      <c r="H149" s="47">
        <f t="shared" si="125"/>
        <v>19</v>
      </c>
      <c r="I149" s="103">
        <v>4</v>
      </c>
      <c r="J149" s="103">
        <v>15</v>
      </c>
      <c r="K149" s="47">
        <f t="shared" si="126"/>
        <v>150</v>
      </c>
      <c r="L149" s="47">
        <v>40</v>
      </c>
      <c r="M149" s="47">
        <v>110</v>
      </c>
      <c r="N149" s="47">
        <f t="shared" si="127"/>
        <v>180</v>
      </c>
      <c r="O149" s="103">
        <v>30</v>
      </c>
      <c r="P149" s="103">
        <v>150</v>
      </c>
      <c r="Q149" s="47">
        <f t="shared" si="128"/>
        <v>170</v>
      </c>
      <c r="R149" s="103">
        <v>30</v>
      </c>
      <c r="S149" s="103">
        <v>140</v>
      </c>
    </row>
    <row r="150" spans="1:19" x14ac:dyDescent="0.3">
      <c r="A150" s="122"/>
      <c r="B150" s="119"/>
      <c r="C150" s="58">
        <v>75</v>
      </c>
      <c r="D150" s="17" t="s">
        <v>66</v>
      </c>
      <c r="E150" s="47">
        <f t="shared" si="123"/>
        <v>110</v>
      </c>
      <c r="F150" s="47">
        <f t="shared" si="124"/>
        <v>25</v>
      </c>
      <c r="G150" s="47">
        <f t="shared" si="124"/>
        <v>85</v>
      </c>
      <c r="H150" s="47">
        <f t="shared" si="125"/>
        <v>0</v>
      </c>
      <c r="I150" s="103">
        <v>0</v>
      </c>
      <c r="J150" s="103">
        <v>0</v>
      </c>
      <c r="K150" s="47">
        <f t="shared" si="126"/>
        <v>20</v>
      </c>
      <c r="L150" s="47">
        <v>5</v>
      </c>
      <c r="M150" s="47">
        <v>15</v>
      </c>
      <c r="N150" s="47">
        <f t="shared" si="127"/>
        <v>45</v>
      </c>
      <c r="O150" s="103">
        <v>10</v>
      </c>
      <c r="P150" s="103">
        <v>35</v>
      </c>
      <c r="Q150" s="47">
        <f t="shared" si="128"/>
        <v>45</v>
      </c>
      <c r="R150" s="103">
        <v>10</v>
      </c>
      <c r="S150" s="103">
        <v>35</v>
      </c>
    </row>
    <row r="151" spans="1:19" x14ac:dyDescent="0.3">
      <c r="A151" s="122"/>
      <c r="B151" s="119"/>
      <c r="C151" s="114">
        <v>77</v>
      </c>
      <c r="D151" s="115" t="s">
        <v>67</v>
      </c>
      <c r="E151" s="103">
        <f t="shared" si="123"/>
        <v>12</v>
      </c>
      <c r="F151" s="103">
        <f t="shared" si="124"/>
        <v>3</v>
      </c>
      <c r="G151" s="103">
        <f t="shared" si="124"/>
        <v>9</v>
      </c>
      <c r="H151" s="103">
        <f t="shared" si="125"/>
        <v>0</v>
      </c>
      <c r="I151" s="103">
        <v>0</v>
      </c>
      <c r="J151" s="103">
        <v>0</v>
      </c>
      <c r="K151" s="103">
        <f t="shared" si="126"/>
        <v>4</v>
      </c>
      <c r="L151" s="103">
        <v>1</v>
      </c>
      <c r="M151" s="103">
        <v>3</v>
      </c>
      <c r="N151" s="103">
        <f t="shared" si="127"/>
        <v>4</v>
      </c>
      <c r="O151" s="103">
        <v>1</v>
      </c>
      <c r="P151" s="103">
        <v>3</v>
      </c>
      <c r="Q151" s="103">
        <f t="shared" si="128"/>
        <v>4</v>
      </c>
      <c r="R151" s="103">
        <v>1</v>
      </c>
      <c r="S151" s="103">
        <v>3</v>
      </c>
    </row>
    <row r="152" spans="1:19" x14ac:dyDescent="0.3">
      <c r="A152" s="122"/>
      <c r="B152" s="119"/>
      <c r="C152" s="59">
        <v>97</v>
      </c>
      <c r="D152" s="19" t="s">
        <v>23</v>
      </c>
      <c r="E152" s="47">
        <f t="shared" si="123"/>
        <v>553</v>
      </c>
      <c r="F152" s="47">
        <f t="shared" si="124"/>
        <v>157</v>
      </c>
      <c r="G152" s="47">
        <f t="shared" si="124"/>
        <v>396</v>
      </c>
      <c r="H152" s="47">
        <f t="shared" si="125"/>
        <v>18</v>
      </c>
      <c r="I152" s="103">
        <v>2</v>
      </c>
      <c r="J152" s="103">
        <v>16</v>
      </c>
      <c r="K152" s="47">
        <f t="shared" si="126"/>
        <v>150</v>
      </c>
      <c r="L152" s="47">
        <v>40</v>
      </c>
      <c r="M152" s="47">
        <v>110</v>
      </c>
      <c r="N152" s="47">
        <f t="shared" si="127"/>
        <v>210</v>
      </c>
      <c r="O152" s="103">
        <v>60</v>
      </c>
      <c r="P152" s="103">
        <v>150</v>
      </c>
      <c r="Q152" s="47">
        <f t="shared" si="128"/>
        <v>175</v>
      </c>
      <c r="R152" s="103">
        <v>55</v>
      </c>
      <c r="S152" s="103">
        <v>120</v>
      </c>
    </row>
    <row r="153" spans="1:19" x14ac:dyDescent="0.3">
      <c r="A153" s="122"/>
      <c r="B153" s="119"/>
      <c r="C153" s="58">
        <v>100</v>
      </c>
      <c r="D153" s="17" t="s">
        <v>10</v>
      </c>
      <c r="E153" s="47">
        <f t="shared" si="123"/>
        <v>383</v>
      </c>
      <c r="F153" s="47">
        <f t="shared" si="124"/>
        <v>115</v>
      </c>
      <c r="G153" s="47">
        <f t="shared" si="124"/>
        <v>268</v>
      </c>
      <c r="H153" s="47">
        <f t="shared" si="125"/>
        <v>17</v>
      </c>
      <c r="I153" s="103">
        <v>4</v>
      </c>
      <c r="J153" s="103">
        <v>13</v>
      </c>
      <c r="K153" s="47">
        <f t="shared" si="126"/>
        <v>110</v>
      </c>
      <c r="L153" s="47">
        <v>30</v>
      </c>
      <c r="M153" s="47">
        <v>80</v>
      </c>
      <c r="N153" s="47">
        <f t="shared" si="127"/>
        <v>136</v>
      </c>
      <c r="O153" s="103">
        <v>41</v>
      </c>
      <c r="P153" s="103">
        <v>95</v>
      </c>
      <c r="Q153" s="47">
        <f t="shared" si="128"/>
        <v>120</v>
      </c>
      <c r="R153" s="103">
        <v>40</v>
      </c>
      <c r="S153" s="103">
        <v>80</v>
      </c>
    </row>
    <row r="154" spans="1:19" x14ac:dyDescent="0.3">
      <c r="A154" s="122"/>
      <c r="B154" s="119"/>
      <c r="C154" s="58">
        <v>108</v>
      </c>
      <c r="D154" s="17" t="s">
        <v>70</v>
      </c>
      <c r="E154" s="47">
        <f t="shared" si="123"/>
        <v>134</v>
      </c>
      <c r="F154" s="47">
        <f t="shared" si="124"/>
        <v>37</v>
      </c>
      <c r="G154" s="47">
        <f t="shared" si="124"/>
        <v>97</v>
      </c>
      <c r="H154" s="47">
        <f t="shared" si="125"/>
        <v>3</v>
      </c>
      <c r="I154" s="103">
        <v>0</v>
      </c>
      <c r="J154" s="103">
        <v>3</v>
      </c>
      <c r="K154" s="47">
        <f t="shared" si="126"/>
        <v>26</v>
      </c>
      <c r="L154" s="47">
        <v>7</v>
      </c>
      <c r="M154" s="47">
        <v>19</v>
      </c>
      <c r="N154" s="47">
        <f t="shared" si="127"/>
        <v>58</v>
      </c>
      <c r="O154" s="103">
        <v>18</v>
      </c>
      <c r="P154" s="103">
        <v>40</v>
      </c>
      <c r="Q154" s="47">
        <f t="shared" si="128"/>
        <v>47</v>
      </c>
      <c r="R154" s="103">
        <v>12</v>
      </c>
      <c r="S154" s="103">
        <v>35</v>
      </c>
    </row>
    <row r="155" spans="1:19" x14ac:dyDescent="0.3">
      <c r="A155" s="122"/>
      <c r="B155" s="119"/>
      <c r="C155" s="58">
        <v>112</v>
      </c>
      <c r="D155" s="17" t="s">
        <v>21</v>
      </c>
      <c r="E155" s="47">
        <f t="shared" si="123"/>
        <v>680</v>
      </c>
      <c r="F155" s="47">
        <f t="shared" si="124"/>
        <v>182</v>
      </c>
      <c r="G155" s="47">
        <f t="shared" si="124"/>
        <v>498</v>
      </c>
      <c r="H155" s="47">
        <f t="shared" si="125"/>
        <v>18</v>
      </c>
      <c r="I155" s="103">
        <v>4</v>
      </c>
      <c r="J155" s="103">
        <v>14</v>
      </c>
      <c r="K155" s="47">
        <f t="shared" si="126"/>
        <v>250</v>
      </c>
      <c r="L155" s="47">
        <v>50</v>
      </c>
      <c r="M155" s="47">
        <v>200</v>
      </c>
      <c r="N155" s="47">
        <f t="shared" si="127"/>
        <v>212</v>
      </c>
      <c r="O155" s="103">
        <v>68</v>
      </c>
      <c r="P155" s="103">
        <v>144</v>
      </c>
      <c r="Q155" s="47">
        <f t="shared" si="128"/>
        <v>200</v>
      </c>
      <c r="R155" s="103">
        <v>60</v>
      </c>
      <c r="S155" s="103">
        <v>140</v>
      </c>
    </row>
    <row r="156" spans="1:19" x14ac:dyDescent="0.3">
      <c r="A156" s="123"/>
      <c r="B156" s="120"/>
      <c r="C156" s="58">
        <v>136</v>
      </c>
      <c r="D156" s="17" t="s">
        <v>6</v>
      </c>
      <c r="E156" s="47">
        <f t="shared" si="123"/>
        <v>527</v>
      </c>
      <c r="F156" s="47">
        <f t="shared" si="124"/>
        <v>143</v>
      </c>
      <c r="G156" s="47">
        <f t="shared" si="124"/>
        <v>384</v>
      </c>
      <c r="H156" s="47">
        <f t="shared" si="125"/>
        <v>12</v>
      </c>
      <c r="I156" s="103">
        <v>3</v>
      </c>
      <c r="J156" s="103">
        <v>9</v>
      </c>
      <c r="K156" s="47">
        <f t="shared" si="126"/>
        <v>150</v>
      </c>
      <c r="L156" s="47">
        <v>40</v>
      </c>
      <c r="M156" s="47">
        <v>110</v>
      </c>
      <c r="N156" s="47">
        <f t="shared" si="127"/>
        <v>180</v>
      </c>
      <c r="O156" s="103">
        <v>50</v>
      </c>
      <c r="P156" s="103">
        <v>130</v>
      </c>
      <c r="Q156" s="47">
        <f t="shared" si="128"/>
        <v>185</v>
      </c>
      <c r="R156" s="103">
        <v>50</v>
      </c>
      <c r="S156" s="103">
        <v>135</v>
      </c>
    </row>
    <row r="157" spans="1:19" x14ac:dyDescent="0.3">
      <c r="A157" s="29">
        <v>21</v>
      </c>
      <c r="B157" s="29">
        <v>198</v>
      </c>
      <c r="C157" s="30"/>
      <c r="D157" s="24" t="s">
        <v>49</v>
      </c>
      <c r="E157" s="31">
        <f>+F157+G157</f>
        <v>1320</v>
      </c>
      <c r="F157" s="31">
        <f>+I157+L157+O157+R157</f>
        <v>488</v>
      </c>
      <c r="G157" s="31">
        <f>+J157+M157+P157+S157</f>
        <v>832</v>
      </c>
      <c r="H157" s="31">
        <f>+I157+J157</f>
        <v>206</v>
      </c>
      <c r="I157" s="31">
        <f>SUM(I158:I158)</f>
        <v>72</v>
      </c>
      <c r="J157" s="31">
        <f>SUM(J158:J158)</f>
        <v>134</v>
      </c>
      <c r="K157" s="31">
        <f>+L157+M157</f>
        <v>359</v>
      </c>
      <c r="L157" s="31">
        <f>SUM(L158:L158)</f>
        <v>137</v>
      </c>
      <c r="M157" s="31">
        <f>SUM(M158:M158)</f>
        <v>222</v>
      </c>
      <c r="N157" s="31">
        <f>+O157+P157</f>
        <v>300</v>
      </c>
      <c r="O157" s="31">
        <f>SUM(O158:O158)</f>
        <v>111</v>
      </c>
      <c r="P157" s="31">
        <f>SUM(P158:P158)</f>
        <v>189</v>
      </c>
      <c r="Q157" s="31">
        <f>+R157+S157</f>
        <v>455</v>
      </c>
      <c r="R157" s="31">
        <f>SUM(R158:R158)</f>
        <v>168</v>
      </c>
      <c r="S157" s="31">
        <f>SUM(S158:S158)</f>
        <v>287</v>
      </c>
    </row>
    <row r="158" spans="1:19" x14ac:dyDescent="0.3">
      <c r="A158" s="85"/>
      <c r="B158" s="27"/>
      <c r="C158" s="27">
        <v>158</v>
      </c>
      <c r="D158" s="28" t="s">
        <v>58</v>
      </c>
      <c r="E158" s="32">
        <f t="shared" ref="E158" si="129">+F158+G158</f>
        <v>1320</v>
      </c>
      <c r="F158" s="32">
        <f t="shared" ref="F158:G158" si="130">+I158+L158+O158+R158</f>
        <v>488</v>
      </c>
      <c r="G158" s="32">
        <f t="shared" si="130"/>
        <v>832</v>
      </c>
      <c r="H158" s="32">
        <f t="shared" ref="H158" si="131">+I158+J158</f>
        <v>206</v>
      </c>
      <c r="I158" s="105">
        <v>72</v>
      </c>
      <c r="J158" s="105">
        <v>134</v>
      </c>
      <c r="K158" s="32">
        <f t="shared" ref="K158" si="132">+L158+M158</f>
        <v>359</v>
      </c>
      <c r="L158" s="105">
        <v>137</v>
      </c>
      <c r="M158" s="105">
        <v>222</v>
      </c>
      <c r="N158" s="32">
        <f t="shared" ref="N158" si="133">+O158+P158</f>
        <v>300</v>
      </c>
      <c r="O158" s="105">
        <v>111</v>
      </c>
      <c r="P158" s="105">
        <v>189</v>
      </c>
      <c r="Q158" s="32">
        <f t="shared" ref="Q158" si="134">+R158+S158</f>
        <v>455</v>
      </c>
      <c r="R158" s="105">
        <v>168</v>
      </c>
      <c r="S158" s="105">
        <v>287</v>
      </c>
    </row>
    <row r="159" spans="1:19" x14ac:dyDescent="0.3">
      <c r="A159" s="29">
        <v>22</v>
      </c>
      <c r="B159" s="22">
        <v>225</v>
      </c>
      <c r="C159" s="25"/>
      <c r="D159" s="24" t="s">
        <v>50</v>
      </c>
      <c r="E159" s="42">
        <f>+F159+G159</f>
        <v>1068</v>
      </c>
      <c r="F159" s="42">
        <f>+I159+L159+O159+R159</f>
        <v>367</v>
      </c>
      <c r="G159" s="42">
        <f>+J159+M159+P159+S159</f>
        <v>701</v>
      </c>
      <c r="H159" s="42">
        <f>+I159+J159</f>
        <v>144</v>
      </c>
      <c r="I159" s="42">
        <f>SUM(I160:I163)</f>
        <v>62</v>
      </c>
      <c r="J159" s="42">
        <f>SUM(J160:J163)</f>
        <v>82</v>
      </c>
      <c r="K159" s="42">
        <f>+L159+M159</f>
        <v>507</v>
      </c>
      <c r="L159" s="42">
        <f>SUM(L160:L163)</f>
        <v>166</v>
      </c>
      <c r="M159" s="42">
        <f>SUM(M160:M163)</f>
        <v>341</v>
      </c>
      <c r="N159" s="42">
        <f>+O159+P159</f>
        <v>162</v>
      </c>
      <c r="O159" s="42">
        <f>SUM(O160:O163)</f>
        <v>52</v>
      </c>
      <c r="P159" s="42">
        <f>SUM(P160:P163)</f>
        <v>110</v>
      </c>
      <c r="Q159" s="42">
        <f>+R159+S159</f>
        <v>255</v>
      </c>
      <c r="R159" s="42">
        <f>SUM(R160:R163)</f>
        <v>87</v>
      </c>
      <c r="S159" s="42">
        <f>SUM(S160:S163)</f>
        <v>168</v>
      </c>
    </row>
    <row r="160" spans="1:19" x14ac:dyDescent="0.3">
      <c r="A160" s="126"/>
      <c r="B160" s="129"/>
      <c r="C160" s="58">
        <v>53</v>
      </c>
      <c r="D160" s="17" t="s">
        <v>20</v>
      </c>
      <c r="E160" s="36">
        <f t="shared" ref="E160:E163" si="135">+F160+G160</f>
        <v>10</v>
      </c>
      <c r="F160" s="36">
        <f t="shared" ref="F160:G163" si="136">+I160+L160+O160+R160</f>
        <v>3</v>
      </c>
      <c r="G160" s="36">
        <f t="shared" si="136"/>
        <v>7</v>
      </c>
      <c r="H160" s="36">
        <f t="shared" ref="H160:H163" si="137">+I160+J160</f>
        <v>0</v>
      </c>
      <c r="I160" s="36">
        <v>0</v>
      </c>
      <c r="J160" s="36">
        <v>0</v>
      </c>
      <c r="K160" s="36">
        <f t="shared" ref="K160:K163" si="138">+L160+M160</f>
        <v>3</v>
      </c>
      <c r="L160" s="36">
        <v>1</v>
      </c>
      <c r="M160" s="36">
        <v>2</v>
      </c>
      <c r="N160" s="36">
        <f t="shared" ref="N160:N163" si="139">+O160+P160</f>
        <v>4</v>
      </c>
      <c r="O160" s="36">
        <v>1</v>
      </c>
      <c r="P160" s="36">
        <v>3</v>
      </c>
      <c r="Q160" s="36">
        <f t="shared" ref="Q160:Q163" si="140">+R160+S160</f>
        <v>3</v>
      </c>
      <c r="R160" s="36">
        <v>1</v>
      </c>
      <c r="S160" s="36">
        <v>2</v>
      </c>
    </row>
    <row r="161" spans="1:19" x14ac:dyDescent="0.3">
      <c r="A161" s="127"/>
      <c r="B161" s="130"/>
      <c r="C161" s="59">
        <v>68</v>
      </c>
      <c r="D161" s="18" t="s">
        <v>22</v>
      </c>
      <c r="E161" s="36">
        <f t="shared" si="135"/>
        <v>598</v>
      </c>
      <c r="F161" s="36">
        <f t="shared" si="136"/>
        <v>205</v>
      </c>
      <c r="G161" s="36">
        <f t="shared" si="136"/>
        <v>393</v>
      </c>
      <c r="H161" s="36">
        <f t="shared" si="137"/>
        <v>63</v>
      </c>
      <c r="I161" s="107">
        <v>29</v>
      </c>
      <c r="J161" s="107">
        <v>34</v>
      </c>
      <c r="K161" s="36">
        <f t="shared" si="138"/>
        <v>310</v>
      </c>
      <c r="L161" s="107">
        <v>101</v>
      </c>
      <c r="M161" s="107">
        <v>209</v>
      </c>
      <c r="N161" s="36">
        <f t="shared" si="139"/>
        <v>75</v>
      </c>
      <c r="O161" s="36">
        <v>25</v>
      </c>
      <c r="P161" s="36">
        <v>50</v>
      </c>
      <c r="Q161" s="36">
        <f t="shared" si="140"/>
        <v>150</v>
      </c>
      <c r="R161" s="36">
        <v>50</v>
      </c>
      <c r="S161" s="36">
        <v>100</v>
      </c>
    </row>
    <row r="162" spans="1:19" x14ac:dyDescent="0.3">
      <c r="A162" s="127"/>
      <c r="B162" s="130"/>
      <c r="C162" s="59">
        <v>97</v>
      </c>
      <c r="D162" s="19" t="s">
        <v>23</v>
      </c>
      <c r="E162" s="36">
        <f t="shared" si="135"/>
        <v>450</v>
      </c>
      <c r="F162" s="36">
        <f t="shared" si="136"/>
        <v>155</v>
      </c>
      <c r="G162" s="36">
        <f t="shared" si="136"/>
        <v>295</v>
      </c>
      <c r="H162" s="36">
        <f t="shared" si="137"/>
        <v>81</v>
      </c>
      <c r="I162" s="107">
        <v>33</v>
      </c>
      <c r="J162" s="107">
        <v>48</v>
      </c>
      <c r="K162" s="36">
        <f t="shared" si="138"/>
        <v>189</v>
      </c>
      <c r="L162" s="107">
        <v>62</v>
      </c>
      <c r="M162" s="107">
        <v>127</v>
      </c>
      <c r="N162" s="36">
        <f t="shared" si="139"/>
        <v>80</v>
      </c>
      <c r="O162" s="36">
        <v>25</v>
      </c>
      <c r="P162" s="36">
        <v>55</v>
      </c>
      <c r="Q162" s="36">
        <f t="shared" si="140"/>
        <v>100</v>
      </c>
      <c r="R162" s="36">
        <v>35</v>
      </c>
      <c r="S162" s="36">
        <v>65</v>
      </c>
    </row>
    <row r="163" spans="1:19" x14ac:dyDescent="0.3">
      <c r="A163" s="128"/>
      <c r="B163" s="131"/>
      <c r="C163" s="58">
        <v>136</v>
      </c>
      <c r="D163" s="17" t="s">
        <v>6</v>
      </c>
      <c r="E163" s="36">
        <f t="shared" si="135"/>
        <v>10</v>
      </c>
      <c r="F163" s="36">
        <f t="shared" si="136"/>
        <v>4</v>
      </c>
      <c r="G163" s="36">
        <f t="shared" si="136"/>
        <v>6</v>
      </c>
      <c r="H163" s="36">
        <f t="shared" si="137"/>
        <v>0</v>
      </c>
      <c r="I163" s="107">
        <v>0</v>
      </c>
      <c r="J163" s="107">
        <v>0</v>
      </c>
      <c r="K163" s="36">
        <f t="shared" si="138"/>
        <v>5</v>
      </c>
      <c r="L163" s="107">
        <v>2</v>
      </c>
      <c r="M163" s="107">
        <v>3</v>
      </c>
      <c r="N163" s="36">
        <f t="shared" si="139"/>
        <v>3</v>
      </c>
      <c r="O163" s="36">
        <v>1</v>
      </c>
      <c r="P163" s="36">
        <v>2</v>
      </c>
      <c r="Q163" s="36">
        <f t="shared" si="140"/>
        <v>2</v>
      </c>
      <c r="R163" s="36">
        <v>1</v>
      </c>
      <c r="S163" s="36">
        <v>1</v>
      </c>
    </row>
    <row r="164" spans="1:19" x14ac:dyDescent="0.3">
      <c r="A164" s="29">
        <v>23</v>
      </c>
      <c r="B164" s="22">
        <v>227</v>
      </c>
      <c r="C164" s="25"/>
      <c r="D164" s="24" t="s">
        <v>51</v>
      </c>
      <c r="E164" s="50">
        <f>+F164+G164</f>
        <v>9946</v>
      </c>
      <c r="F164" s="50">
        <f>+I164+L164+O164+R164</f>
        <v>2407</v>
      </c>
      <c r="G164" s="50">
        <f>+J164+M164+P164+S164</f>
        <v>7539</v>
      </c>
      <c r="H164" s="50">
        <f>+I164+J164</f>
        <v>1295</v>
      </c>
      <c r="I164" s="50">
        <f>SUM(I165:I175)</f>
        <v>267</v>
      </c>
      <c r="J164" s="50">
        <f>SUM(J165:J175)</f>
        <v>1028</v>
      </c>
      <c r="K164" s="50">
        <f>+L164+M164</f>
        <v>3678</v>
      </c>
      <c r="L164" s="50">
        <f>SUM(L165:L175)</f>
        <v>935</v>
      </c>
      <c r="M164" s="50">
        <f>SUM(M165:M175)</f>
        <v>2743</v>
      </c>
      <c r="N164" s="50">
        <f>+O164+P164</f>
        <v>2486</v>
      </c>
      <c r="O164" s="50">
        <f>SUM(O165:O175)</f>
        <v>603</v>
      </c>
      <c r="P164" s="50">
        <f>SUM(P165:P175)</f>
        <v>1883</v>
      </c>
      <c r="Q164" s="50">
        <f>+R164+S164</f>
        <v>2487</v>
      </c>
      <c r="R164" s="50">
        <f>SUM(R165:R175)</f>
        <v>602</v>
      </c>
      <c r="S164" s="50">
        <f>SUM(S165:S175)</f>
        <v>1885</v>
      </c>
    </row>
    <row r="165" spans="1:19" x14ac:dyDescent="0.3">
      <c r="A165" s="126"/>
      <c r="B165" s="129"/>
      <c r="C165" s="59">
        <v>20</v>
      </c>
      <c r="D165" s="18" t="s">
        <v>53</v>
      </c>
      <c r="E165" s="86">
        <f t="shared" ref="E165:E175" si="141">+F165+G165</f>
        <v>150</v>
      </c>
      <c r="F165" s="86">
        <f t="shared" ref="F165:G175" si="142">+I165+L165+O165+R165</f>
        <v>41</v>
      </c>
      <c r="G165" s="86">
        <f t="shared" si="142"/>
        <v>109</v>
      </c>
      <c r="H165" s="86">
        <f t="shared" ref="H165:H175" si="143">+I165+J165</f>
        <v>13</v>
      </c>
      <c r="I165" s="103">
        <v>3</v>
      </c>
      <c r="J165" s="103">
        <v>10</v>
      </c>
      <c r="K165" s="86">
        <f t="shared" ref="K165:K175" si="144">+L165+M165</f>
        <v>61</v>
      </c>
      <c r="L165" s="103">
        <v>17</v>
      </c>
      <c r="M165" s="103">
        <v>44</v>
      </c>
      <c r="N165" s="86">
        <f t="shared" ref="N165:N175" si="145">+O165+P165</f>
        <v>38</v>
      </c>
      <c r="O165" s="86">
        <v>11</v>
      </c>
      <c r="P165" s="86">
        <v>27</v>
      </c>
      <c r="Q165" s="86">
        <f t="shared" ref="Q165:Q175" si="146">+R165+S165</f>
        <v>38</v>
      </c>
      <c r="R165" s="86">
        <v>10</v>
      </c>
      <c r="S165" s="86">
        <v>28</v>
      </c>
    </row>
    <row r="166" spans="1:19" x14ac:dyDescent="0.3">
      <c r="A166" s="127"/>
      <c r="B166" s="130"/>
      <c r="C166" s="59">
        <v>28</v>
      </c>
      <c r="D166" s="26" t="s">
        <v>54</v>
      </c>
      <c r="E166" s="86">
        <f t="shared" si="141"/>
        <v>571</v>
      </c>
      <c r="F166" s="86">
        <f t="shared" si="142"/>
        <v>93</v>
      </c>
      <c r="G166" s="86">
        <f t="shared" si="142"/>
        <v>478</v>
      </c>
      <c r="H166" s="86">
        <f t="shared" si="143"/>
        <v>140</v>
      </c>
      <c r="I166" s="103">
        <v>25</v>
      </c>
      <c r="J166" s="103">
        <v>115</v>
      </c>
      <c r="K166" s="86">
        <f t="shared" si="144"/>
        <v>146</v>
      </c>
      <c r="L166" s="103">
        <v>25</v>
      </c>
      <c r="M166" s="86">
        <v>121</v>
      </c>
      <c r="N166" s="86">
        <f t="shared" si="145"/>
        <v>143</v>
      </c>
      <c r="O166" s="86">
        <v>22</v>
      </c>
      <c r="P166" s="86">
        <v>121</v>
      </c>
      <c r="Q166" s="86">
        <f t="shared" si="146"/>
        <v>142</v>
      </c>
      <c r="R166" s="86">
        <v>21</v>
      </c>
      <c r="S166" s="86">
        <v>121</v>
      </c>
    </row>
    <row r="167" spans="1:19" x14ac:dyDescent="0.3">
      <c r="A167" s="127"/>
      <c r="B167" s="130"/>
      <c r="C167" s="58">
        <v>29</v>
      </c>
      <c r="D167" s="17" t="s">
        <v>19</v>
      </c>
      <c r="E167" s="86">
        <f t="shared" si="141"/>
        <v>1300</v>
      </c>
      <c r="F167" s="86">
        <f t="shared" si="142"/>
        <v>338</v>
      </c>
      <c r="G167" s="86">
        <f t="shared" si="142"/>
        <v>962</v>
      </c>
      <c r="H167" s="86">
        <f t="shared" si="143"/>
        <v>127</v>
      </c>
      <c r="I167" s="103">
        <v>26</v>
      </c>
      <c r="J167" s="103">
        <v>101</v>
      </c>
      <c r="K167" s="86">
        <f t="shared" si="144"/>
        <v>523</v>
      </c>
      <c r="L167" s="103">
        <v>143</v>
      </c>
      <c r="M167" s="103">
        <v>380</v>
      </c>
      <c r="N167" s="86">
        <f t="shared" si="145"/>
        <v>325</v>
      </c>
      <c r="O167" s="86">
        <v>85</v>
      </c>
      <c r="P167" s="86">
        <v>240</v>
      </c>
      <c r="Q167" s="86">
        <f t="shared" si="146"/>
        <v>325</v>
      </c>
      <c r="R167" s="86">
        <v>84</v>
      </c>
      <c r="S167" s="86">
        <v>241</v>
      </c>
    </row>
    <row r="168" spans="1:19" x14ac:dyDescent="0.3">
      <c r="A168" s="127"/>
      <c r="B168" s="130"/>
      <c r="C168" s="58">
        <v>53</v>
      </c>
      <c r="D168" s="17" t="s">
        <v>20</v>
      </c>
      <c r="E168" s="86">
        <f t="shared" si="141"/>
        <v>1250</v>
      </c>
      <c r="F168" s="86">
        <f t="shared" si="142"/>
        <v>338</v>
      </c>
      <c r="G168" s="86">
        <f t="shared" si="142"/>
        <v>912</v>
      </c>
      <c r="H168" s="86">
        <f t="shared" si="143"/>
        <v>145</v>
      </c>
      <c r="I168" s="103">
        <v>33</v>
      </c>
      <c r="J168" s="103">
        <v>112</v>
      </c>
      <c r="K168" s="86">
        <f t="shared" si="144"/>
        <v>481</v>
      </c>
      <c r="L168" s="103">
        <v>137</v>
      </c>
      <c r="M168" s="103">
        <v>344</v>
      </c>
      <c r="N168" s="86">
        <f t="shared" si="145"/>
        <v>312</v>
      </c>
      <c r="O168" s="86">
        <v>84</v>
      </c>
      <c r="P168" s="86">
        <v>228</v>
      </c>
      <c r="Q168" s="86">
        <f t="shared" si="146"/>
        <v>312</v>
      </c>
      <c r="R168" s="86">
        <v>84</v>
      </c>
      <c r="S168" s="86">
        <v>228</v>
      </c>
    </row>
    <row r="169" spans="1:19" x14ac:dyDescent="0.3">
      <c r="A169" s="127"/>
      <c r="B169" s="130"/>
      <c r="C169" s="59">
        <v>55</v>
      </c>
      <c r="D169" s="18" t="s">
        <v>55</v>
      </c>
      <c r="E169" s="86">
        <f t="shared" si="141"/>
        <v>280</v>
      </c>
      <c r="F169" s="86">
        <f t="shared" si="142"/>
        <v>62</v>
      </c>
      <c r="G169" s="86">
        <f t="shared" si="142"/>
        <v>218</v>
      </c>
      <c r="H169" s="86">
        <f t="shared" si="143"/>
        <v>38</v>
      </c>
      <c r="I169" s="103">
        <v>7</v>
      </c>
      <c r="J169" s="103">
        <v>31</v>
      </c>
      <c r="K169" s="86">
        <f t="shared" si="144"/>
        <v>102</v>
      </c>
      <c r="L169" s="103">
        <v>23</v>
      </c>
      <c r="M169" s="103">
        <v>79</v>
      </c>
      <c r="N169" s="86">
        <f t="shared" si="145"/>
        <v>70</v>
      </c>
      <c r="O169" s="86">
        <v>16</v>
      </c>
      <c r="P169" s="86">
        <v>54</v>
      </c>
      <c r="Q169" s="86">
        <f t="shared" si="146"/>
        <v>70</v>
      </c>
      <c r="R169" s="86">
        <v>16</v>
      </c>
      <c r="S169" s="86">
        <v>54</v>
      </c>
    </row>
    <row r="170" spans="1:19" x14ac:dyDescent="0.3">
      <c r="A170" s="127"/>
      <c r="B170" s="130"/>
      <c r="C170" s="59">
        <v>68</v>
      </c>
      <c r="D170" s="18" t="s">
        <v>22</v>
      </c>
      <c r="E170" s="86">
        <f t="shared" si="141"/>
        <v>800</v>
      </c>
      <c r="F170" s="86">
        <f t="shared" si="142"/>
        <v>144</v>
      </c>
      <c r="G170" s="86">
        <f t="shared" si="142"/>
        <v>656</v>
      </c>
      <c r="H170" s="86">
        <f t="shared" si="143"/>
        <v>26</v>
      </c>
      <c r="I170" s="103">
        <v>5</v>
      </c>
      <c r="J170" s="103">
        <v>21</v>
      </c>
      <c r="K170" s="86">
        <f t="shared" si="144"/>
        <v>374</v>
      </c>
      <c r="L170" s="103">
        <v>67</v>
      </c>
      <c r="M170" s="103">
        <v>307</v>
      </c>
      <c r="N170" s="86">
        <f t="shared" si="145"/>
        <v>200</v>
      </c>
      <c r="O170" s="86">
        <v>36</v>
      </c>
      <c r="P170" s="86">
        <v>164</v>
      </c>
      <c r="Q170" s="86">
        <f t="shared" si="146"/>
        <v>200</v>
      </c>
      <c r="R170" s="86">
        <v>36</v>
      </c>
      <c r="S170" s="86">
        <v>164</v>
      </c>
    </row>
    <row r="171" spans="1:19" x14ac:dyDescent="0.3">
      <c r="A171" s="127"/>
      <c r="B171" s="130"/>
      <c r="C171" s="59">
        <v>97</v>
      </c>
      <c r="D171" s="19" t="s">
        <v>23</v>
      </c>
      <c r="E171" s="86">
        <f t="shared" si="141"/>
        <v>1756</v>
      </c>
      <c r="F171" s="86">
        <f t="shared" si="142"/>
        <v>474</v>
      </c>
      <c r="G171" s="86">
        <f t="shared" si="142"/>
        <v>1282</v>
      </c>
      <c r="H171" s="86">
        <f t="shared" si="143"/>
        <v>402</v>
      </c>
      <c r="I171" s="103">
        <v>79</v>
      </c>
      <c r="J171" s="103">
        <v>323</v>
      </c>
      <c r="K171" s="86">
        <f t="shared" si="144"/>
        <v>476</v>
      </c>
      <c r="L171" s="103">
        <v>157</v>
      </c>
      <c r="M171" s="103">
        <v>319</v>
      </c>
      <c r="N171" s="86">
        <f t="shared" si="145"/>
        <v>439</v>
      </c>
      <c r="O171" s="86">
        <v>119</v>
      </c>
      <c r="P171" s="86">
        <v>320</v>
      </c>
      <c r="Q171" s="86">
        <f t="shared" si="146"/>
        <v>439</v>
      </c>
      <c r="R171" s="86">
        <v>119</v>
      </c>
      <c r="S171" s="86">
        <v>320</v>
      </c>
    </row>
    <row r="172" spans="1:19" x14ac:dyDescent="0.3">
      <c r="A172" s="127"/>
      <c r="B172" s="130"/>
      <c r="C172" s="58">
        <v>100</v>
      </c>
      <c r="D172" s="17" t="s">
        <v>10</v>
      </c>
      <c r="E172" s="86">
        <f t="shared" si="141"/>
        <v>860</v>
      </c>
      <c r="F172" s="86">
        <f t="shared" si="142"/>
        <v>224</v>
      </c>
      <c r="G172" s="86">
        <f t="shared" si="142"/>
        <v>636</v>
      </c>
      <c r="H172" s="86">
        <f t="shared" si="143"/>
        <v>96</v>
      </c>
      <c r="I172" s="103">
        <v>27</v>
      </c>
      <c r="J172" s="103">
        <v>69</v>
      </c>
      <c r="K172" s="86">
        <f t="shared" si="144"/>
        <v>334</v>
      </c>
      <c r="L172" s="103">
        <v>85</v>
      </c>
      <c r="M172" s="103">
        <v>249</v>
      </c>
      <c r="N172" s="86">
        <f t="shared" si="145"/>
        <v>215</v>
      </c>
      <c r="O172" s="86">
        <v>56</v>
      </c>
      <c r="P172" s="86">
        <v>159</v>
      </c>
      <c r="Q172" s="86">
        <f t="shared" si="146"/>
        <v>215</v>
      </c>
      <c r="R172" s="86">
        <v>56</v>
      </c>
      <c r="S172" s="86">
        <v>159</v>
      </c>
    </row>
    <row r="173" spans="1:19" x14ac:dyDescent="0.3">
      <c r="A173" s="127"/>
      <c r="B173" s="130"/>
      <c r="C173" s="58">
        <v>112</v>
      </c>
      <c r="D173" s="17" t="s">
        <v>21</v>
      </c>
      <c r="E173" s="86">
        <f t="shared" si="141"/>
        <v>930</v>
      </c>
      <c r="F173" s="86">
        <f t="shared" si="142"/>
        <v>214</v>
      </c>
      <c r="G173" s="86">
        <f t="shared" si="142"/>
        <v>716</v>
      </c>
      <c r="H173" s="86">
        <f t="shared" si="143"/>
        <v>95</v>
      </c>
      <c r="I173" s="103">
        <v>18</v>
      </c>
      <c r="J173" s="103">
        <v>77</v>
      </c>
      <c r="K173" s="86">
        <f t="shared" si="144"/>
        <v>370</v>
      </c>
      <c r="L173" s="103">
        <v>89</v>
      </c>
      <c r="M173" s="103">
        <v>281</v>
      </c>
      <c r="N173" s="86">
        <f t="shared" si="145"/>
        <v>232</v>
      </c>
      <c r="O173" s="86">
        <v>53</v>
      </c>
      <c r="P173" s="86">
        <v>179</v>
      </c>
      <c r="Q173" s="86">
        <f t="shared" si="146"/>
        <v>233</v>
      </c>
      <c r="R173" s="86">
        <v>54</v>
      </c>
      <c r="S173" s="86">
        <v>179</v>
      </c>
    </row>
    <row r="174" spans="1:19" x14ac:dyDescent="0.3">
      <c r="A174" s="127"/>
      <c r="B174" s="130"/>
      <c r="C174" s="58">
        <v>136</v>
      </c>
      <c r="D174" s="17" t="s">
        <v>6</v>
      </c>
      <c r="E174" s="86">
        <f t="shared" si="141"/>
        <v>1915</v>
      </c>
      <c r="F174" s="86">
        <f t="shared" si="142"/>
        <v>450</v>
      </c>
      <c r="G174" s="86">
        <f t="shared" si="142"/>
        <v>1465</v>
      </c>
      <c r="H174" s="86">
        <f t="shared" si="143"/>
        <v>199</v>
      </c>
      <c r="I174" s="103">
        <v>39</v>
      </c>
      <c r="J174" s="103">
        <v>160</v>
      </c>
      <c r="K174" s="86">
        <f t="shared" si="144"/>
        <v>771</v>
      </c>
      <c r="L174" s="103">
        <v>184</v>
      </c>
      <c r="M174" s="103">
        <v>587</v>
      </c>
      <c r="N174" s="86">
        <f t="shared" si="145"/>
        <v>472</v>
      </c>
      <c r="O174" s="86">
        <v>113</v>
      </c>
      <c r="P174" s="86">
        <v>359</v>
      </c>
      <c r="Q174" s="86">
        <f t="shared" si="146"/>
        <v>473</v>
      </c>
      <c r="R174" s="86">
        <v>114</v>
      </c>
      <c r="S174" s="86">
        <v>359</v>
      </c>
    </row>
    <row r="175" spans="1:19" x14ac:dyDescent="0.3">
      <c r="A175" s="128"/>
      <c r="B175" s="131"/>
      <c r="C175" s="58">
        <v>162</v>
      </c>
      <c r="D175" s="17" t="s">
        <v>56</v>
      </c>
      <c r="E175" s="86">
        <f t="shared" si="141"/>
        <v>134</v>
      </c>
      <c r="F175" s="86">
        <f t="shared" si="142"/>
        <v>29</v>
      </c>
      <c r="G175" s="86">
        <f t="shared" si="142"/>
        <v>105</v>
      </c>
      <c r="H175" s="86">
        <f t="shared" si="143"/>
        <v>14</v>
      </c>
      <c r="I175" s="103">
        <v>5</v>
      </c>
      <c r="J175" s="103">
        <v>9</v>
      </c>
      <c r="K175" s="86">
        <f t="shared" si="144"/>
        <v>40</v>
      </c>
      <c r="L175" s="86">
        <v>8</v>
      </c>
      <c r="M175" s="86">
        <v>32</v>
      </c>
      <c r="N175" s="86">
        <f t="shared" si="145"/>
        <v>40</v>
      </c>
      <c r="O175" s="86">
        <v>8</v>
      </c>
      <c r="P175" s="86">
        <v>32</v>
      </c>
      <c r="Q175" s="86">
        <f t="shared" si="146"/>
        <v>40</v>
      </c>
      <c r="R175" s="86">
        <v>8</v>
      </c>
      <c r="S175" s="86">
        <v>32</v>
      </c>
    </row>
    <row r="176" spans="1:19" x14ac:dyDescent="0.3">
      <c r="A176" s="29">
        <v>24</v>
      </c>
      <c r="B176" s="23">
        <v>228</v>
      </c>
      <c r="C176" s="101"/>
      <c r="D176" s="24" t="s">
        <v>52</v>
      </c>
      <c r="E176" s="42">
        <f>+F176+G176</f>
        <v>323</v>
      </c>
      <c r="F176" s="42">
        <f>+I176+L176+O176+R176</f>
        <v>221</v>
      </c>
      <c r="G176" s="42">
        <f>+J176+M176+P176+S176</f>
        <v>102</v>
      </c>
      <c r="H176" s="42">
        <f>+I176+J176</f>
        <v>67</v>
      </c>
      <c r="I176" s="42">
        <f>SUM(I177:I178)</f>
        <v>48</v>
      </c>
      <c r="J176" s="42">
        <f>SUM(J177:J178)</f>
        <v>19</v>
      </c>
      <c r="K176" s="42">
        <f>+L176+M176</f>
        <v>104</v>
      </c>
      <c r="L176" s="42">
        <f>SUM(L177:L178)</f>
        <v>74</v>
      </c>
      <c r="M176" s="42">
        <f>SUM(M177:M178)</f>
        <v>30</v>
      </c>
      <c r="N176" s="42">
        <f>+O176+P176</f>
        <v>63</v>
      </c>
      <c r="O176" s="42">
        <f>SUM(O177:O178)</f>
        <v>41</v>
      </c>
      <c r="P176" s="42">
        <f>SUM(P177:P178)</f>
        <v>22</v>
      </c>
      <c r="Q176" s="42">
        <f>+R176+S176</f>
        <v>89</v>
      </c>
      <c r="R176" s="42">
        <f>SUM(R177:R178)</f>
        <v>58</v>
      </c>
      <c r="S176" s="42">
        <f>SUM(S177:S178)</f>
        <v>31</v>
      </c>
    </row>
    <row r="177" spans="1:19" x14ac:dyDescent="0.3">
      <c r="A177" s="126"/>
      <c r="B177" s="124"/>
      <c r="C177" s="58">
        <v>97</v>
      </c>
      <c r="D177" s="26" t="s">
        <v>23</v>
      </c>
      <c r="E177" s="36">
        <f t="shared" ref="E177:E178" si="147">+F177+G177</f>
        <v>316</v>
      </c>
      <c r="F177" s="36">
        <f t="shared" ref="F177:G178" si="148">+I177+L177+O177+R177</f>
        <v>214</v>
      </c>
      <c r="G177" s="36">
        <f t="shared" si="148"/>
        <v>102</v>
      </c>
      <c r="H177" s="36">
        <f t="shared" ref="H177:H178" si="149">+I177+J177</f>
        <v>60</v>
      </c>
      <c r="I177" s="107">
        <v>41</v>
      </c>
      <c r="J177" s="107">
        <v>19</v>
      </c>
      <c r="K177" s="36">
        <f t="shared" ref="K177:K180" si="150">+L177+M177</f>
        <v>104</v>
      </c>
      <c r="L177" s="107">
        <v>74</v>
      </c>
      <c r="M177" s="36">
        <v>30</v>
      </c>
      <c r="N177" s="36">
        <f t="shared" ref="N177:N180" si="151">+O177+P177</f>
        <v>63</v>
      </c>
      <c r="O177" s="36">
        <v>41</v>
      </c>
      <c r="P177" s="36">
        <v>22</v>
      </c>
      <c r="Q177" s="36">
        <f t="shared" ref="Q177:Q180" si="152">+R177+S177</f>
        <v>89</v>
      </c>
      <c r="R177" s="36">
        <v>58</v>
      </c>
      <c r="S177" s="36">
        <v>31</v>
      </c>
    </row>
    <row r="178" spans="1:19" x14ac:dyDescent="0.3">
      <c r="A178" s="128"/>
      <c r="B178" s="125"/>
      <c r="C178" s="58">
        <v>112</v>
      </c>
      <c r="D178" s="17" t="s">
        <v>21</v>
      </c>
      <c r="E178" s="36">
        <f t="shared" si="147"/>
        <v>7</v>
      </c>
      <c r="F178" s="36">
        <f t="shared" si="148"/>
        <v>7</v>
      </c>
      <c r="G178" s="36">
        <f t="shared" si="148"/>
        <v>0</v>
      </c>
      <c r="H178" s="36">
        <f t="shared" si="149"/>
        <v>7</v>
      </c>
      <c r="I178" s="107">
        <v>7</v>
      </c>
      <c r="J178" s="36">
        <v>0</v>
      </c>
      <c r="K178" s="36">
        <f t="shared" si="150"/>
        <v>0</v>
      </c>
      <c r="L178" s="36">
        <v>0</v>
      </c>
      <c r="M178" s="36">
        <v>0</v>
      </c>
      <c r="N178" s="36">
        <f t="shared" si="151"/>
        <v>0</v>
      </c>
      <c r="O178" s="36">
        <v>0</v>
      </c>
      <c r="P178" s="36">
        <v>0</v>
      </c>
      <c r="Q178" s="36">
        <f t="shared" si="152"/>
        <v>0</v>
      </c>
      <c r="R178" s="36">
        <v>0</v>
      </c>
      <c r="S178" s="36">
        <v>0</v>
      </c>
    </row>
    <row r="179" spans="1:19" ht="44.25" customHeight="1" x14ac:dyDescent="0.3">
      <c r="A179" s="29">
        <v>25</v>
      </c>
      <c r="B179" s="23"/>
      <c r="C179" s="23"/>
      <c r="D179" s="116" t="s">
        <v>89</v>
      </c>
      <c r="E179" s="42">
        <v>2165</v>
      </c>
      <c r="F179" s="117" t="s">
        <v>97</v>
      </c>
      <c r="G179" s="117" t="s">
        <v>97</v>
      </c>
      <c r="H179" s="117" t="s">
        <v>97</v>
      </c>
      <c r="I179" s="117" t="s">
        <v>97</v>
      </c>
      <c r="J179" s="117" t="s">
        <v>97</v>
      </c>
      <c r="K179" s="117" t="s">
        <v>97</v>
      </c>
      <c r="L179" s="117" t="s">
        <v>97</v>
      </c>
      <c r="M179" s="117" t="s">
        <v>97</v>
      </c>
      <c r="N179" s="117" t="s">
        <v>97</v>
      </c>
      <c r="O179" s="117" t="s">
        <v>97</v>
      </c>
      <c r="P179" s="117" t="s">
        <v>97</v>
      </c>
      <c r="Q179" s="117" t="s">
        <v>97</v>
      </c>
      <c r="R179" s="117" t="s">
        <v>97</v>
      </c>
      <c r="S179" s="117" t="s">
        <v>97</v>
      </c>
    </row>
    <row r="180" spans="1:19" s="92" customFormat="1" ht="18.75" customHeight="1" x14ac:dyDescent="0.3">
      <c r="A180" s="132" t="s">
        <v>82</v>
      </c>
      <c r="B180" s="133"/>
      <c r="C180" s="133"/>
      <c r="D180" s="134"/>
      <c r="E180" s="90">
        <f>+F180+G180+E179</f>
        <v>96145</v>
      </c>
      <c r="F180" s="90">
        <f t="shared" ref="F180" si="153">+I180+L180+O180+R180</f>
        <v>32247</v>
      </c>
      <c r="G180" s="90">
        <f t="shared" ref="G180" si="154">+J180+M180+P180+S180</f>
        <v>61733</v>
      </c>
      <c r="H180" s="90">
        <f t="shared" ref="H180" si="155">+I180+J180</f>
        <v>13158</v>
      </c>
      <c r="I180" s="91">
        <f>+I14+I36+I51+I63+I67+I75+I78+I82+I85+I89+I91+I98+I103+I110+I117+I120+I123+I125+I127+I142+I157+I159+I164+I176</f>
        <v>4462</v>
      </c>
      <c r="J180" s="91">
        <f>+J14+J36+J51+J63+J67+J75+J78+J82+J85+J89+J91+J98+J103+J110+J117+J120+J123+J125+J127+J142+J157+J159+J164+J176</f>
        <v>8696</v>
      </c>
      <c r="K180" s="90">
        <f t="shared" si="150"/>
        <v>37042</v>
      </c>
      <c r="L180" s="91">
        <f>+L14+L36+L51+L63+L67+L75+L78+L82+L85+L89+L91+L98+L103+L110+L117+L120+L123+L125+L127+L142+L157+L159+L164+L176</f>
        <v>12967</v>
      </c>
      <c r="M180" s="91">
        <f>+M14+M36+M51+M63+M67+M75+M78+M82+M85+M89+M91+M98+M103+M110+M117+M120+M123+M125+M127+M142+M157+M159+M164+M176</f>
        <v>24075</v>
      </c>
      <c r="N180" s="90">
        <f t="shared" si="151"/>
        <v>23788</v>
      </c>
      <c r="O180" s="91">
        <f>+O14+O36+O51+O63+O67+O75+O78+O82+O85+O89+O91+O98+O103+O110+O117+O120+O123+O125+O127+O142+O157+O159+O164+O176</f>
        <v>8060</v>
      </c>
      <c r="P180" s="91">
        <f>+P14+P36+P51+P63+P67+P75+P78+P82+P85+P89+P91+P98+P103+P110+P117+P120+P123+P125+P127+P142+P157+P159+P164+P176</f>
        <v>15728</v>
      </c>
      <c r="Q180" s="90">
        <f t="shared" si="152"/>
        <v>19992</v>
      </c>
      <c r="R180" s="91">
        <f>+R14+R36+R51+R63+R67+R75+R78+R82+R85+R89+R91+R98+R103+R110+R117+R120+R123+R125+R127+R142+R157+R159+R164+R176</f>
        <v>6758</v>
      </c>
      <c r="S180" s="91">
        <f>+S14+S36+S51+S63+S67+S75+S78+S82+S85+S89+S91+S98+S103+S110+S117+S120+S123+S125+S127+S142+S157+S159+S164+S176</f>
        <v>13234</v>
      </c>
    </row>
  </sheetData>
  <mergeCells count="62">
    <mergeCell ref="N11:N12"/>
    <mergeCell ref="K11:K12"/>
    <mergeCell ref="L11:M11"/>
    <mergeCell ref="B68:B74"/>
    <mergeCell ref="H11:H12"/>
    <mergeCell ref="I11:J11"/>
    <mergeCell ref="A5:S5"/>
    <mergeCell ref="H9:S9"/>
    <mergeCell ref="H10:J10"/>
    <mergeCell ref="K10:M10"/>
    <mergeCell ref="N10:P10"/>
    <mergeCell ref="Q10:S10"/>
    <mergeCell ref="A9:A12"/>
    <mergeCell ref="B9:B12"/>
    <mergeCell ref="C9:C12"/>
    <mergeCell ref="D9:D12"/>
    <mergeCell ref="E9:G10"/>
    <mergeCell ref="R11:S11"/>
    <mergeCell ref="E11:E12"/>
    <mergeCell ref="F11:G11"/>
    <mergeCell ref="O11:P11"/>
    <mergeCell ref="Q11:Q12"/>
    <mergeCell ref="A15:A35"/>
    <mergeCell ref="B15:B35"/>
    <mergeCell ref="A37:A50"/>
    <mergeCell ref="B37:B50"/>
    <mergeCell ref="A52:A62"/>
    <mergeCell ref="B52:B62"/>
    <mergeCell ref="A64:A66"/>
    <mergeCell ref="B64:B66"/>
    <mergeCell ref="A68:A74"/>
    <mergeCell ref="A76:A77"/>
    <mergeCell ref="B76:B77"/>
    <mergeCell ref="A79:A81"/>
    <mergeCell ref="B79:B81"/>
    <mergeCell ref="A83:A84"/>
    <mergeCell ref="B83:B84"/>
    <mergeCell ref="A86:A88"/>
    <mergeCell ref="B86:B88"/>
    <mergeCell ref="A180:D180"/>
    <mergeCell ref="A92:A97"/>
    <mergeCell ref="B92:B97"/>
    <mergeCell ref="A99:A102"/>
    <mergeCell ref="B99:B102"/>
    <mergeCell ref="A104:A109"/>
    <mergeCell ref="B104:B109"/>
    <mergeCell ref="A111:A116"/>
    <mergeCell ref="B111:B116"/>
    <mergeCell ref="A118:A119"/>
    <mergeCell ref="B118:B119"/>
    <mergeCell ref="A121:A122"/>
    <mergeCell ref="B121:B122"/>
    <mergeCell ref="A128:A141"/>
    <mergeCell ref="B128:B141"/>
    <mergeCell ref="A177:A178"/>
    <mergeCell ref="B143:B156"/>
    <mergeCell ref="A143:A156"/>
    <mergeCell ref="B177:B178"/>
    <mergeCell ref="A160:A163"/>
    <mergeCell ref="B160:B163"/>
    <mergeCell ref="A165:A175"/>
    <mergeCell ref="B165:B175"/>
  </mergeCells>
  <pageMargins left="0.70866141732283472" right="0.70866141732283472" top="0.35433070866141736" bottom="0.35433070866141736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5"/>
  <sheetViews>
    <sheetView zoomScale="70" zoomScaleNormal="70" workbookViewId="0">
      <pane ySplit="13" topLeftCell="A14" activePane="bottomLeft" state="frozen"/>
      <selection pane="bottomLeft" activeCell="A14" sqref="A14"/>
    </sheetView>
  </sheetViews>
  <sheetFormatPr defaultRowHeight="18.75" x14ac:dyDescent="0.3"/>
  <cols>
    <col min="1" max="1" width="6.7109375" style="2" customWidth="1"/>
    <col min="2" max="2" width="6.42578125" style="1" customWidth="1"/>
    <col min="3" max="3" width="9.7109375" style="2" customWidth="1"/>
    <col min="4" max="4" width="50.5703125" style="3" customWidth="1"/>
    <col min="5" max="5" width="13.42578125" style="1" customWidth="1"/>
    <col min="6" max="6" width="13.5703125" style="1" customWidth="1"/>
    <col min="7" max="7" width="11.85546875" style="1" customWidth="1"/>
    <col min="8" max="8" width="12.28515625" style="1" customWidth="1"/>
    <col min="9" max="9" width="11.85546875" style="1" customWidth="1"/>
    <col min="10" max="10" width="10.85546875" style="1" customWidth="1"/>
    <col min="11" max="11" width="11.85546875" style="1" customWidth="1"/>
    <col min="12" max="12" width="11.140625" style="1" customWidth="1"/>
    <col min="13" max="13" width="12.28515625" style="1" customWidth="1"/>
    <col min="14" max="14" width="12.140625" style="1" customWidth="1"/>
    <col min="15" max="15" width="10.5703125" style="1" customWidth="1"/>
    <col min="16" max="16" width="10.85546875" style="1" customWidth="1"/>
    <col min="17" max="17" width="11.140625" style="1" customWidth="1"/>
    <col min="18" max="19" width="11.28515625" style="1" customWidth="1"/>
    <col min="20" max="49" width="9.140625" style="1"/>
    <col min="50" max="50" width="6.7109375" style="1" customWidth="1"/>
    <col min="51" max="51" width="10" style="1" customWidth="1"/>
    <col min="52" max="52" width="10.85546875" style="1" customWidth="1"/>
    <col min="53" max="53" width="56.140625" style="1" customWidth="1"/>
    <col min="54" max="54" width="13" style="1" customWidth="1"/>
    <col min="55" max="55" width="11" style="1" customWidth="1"/>
    <col min="56" max="56" width="11.85546875" style="1" customWidth="1"/>
    <col min="57" max="57" width="12.28515625" style="1" customWidth="1"/>
    <col min="58" max="58" width="11.85546875" style="1" customWidth="1"/>
    <col min="59" max="59" width="10.85546875" style="1" customWidth="1"/>
    <col min="60" max="60" width="11.85546875" style="1" customWidth="1"/>
    <col min="61" max="61" width="12.42578125" style="1" customWidth="1"/>
    <col min="62" max="62" width="12.28515625" style="1" customWidth="1"/>
    <col min="63" max="63" width="12.140625" style="1" customWidth="1"/>
    <col min="64" max="64" width="11.85546875" style="1" customWidth="1"/>
    <col min="65" max="65" width="12.140625" style="1" customWidth="1"/>
    <col min="66" max="66" width="11.140625" style="1" customWidth="1"/>
    <col min="67" max="68" width="11.28515625" style="1" customWidth="1"/>
    <col min="69" max="305" width="9.140625" style="1"/>
    <col min="306" max="306" width="6.7109375" style="1" customWidth="1"/>
    <col min="307" max="307" width="10" style="1" customWidth="1"/>
    <col min="308" max="308" width="10.85546875" style="1" customWidth="1"/>
    <col min="309" max="309" width="56.140625" style="1" customWidth="1"/>
    <col min="310" max="310" width="13" style="1" customWidth="1"/>
    <col min="311" max="311" width="11" style="1" customWidth="1"/>
    <col min="312" max="312" width="11.85546875" style="1" customWidth="1"/>
    <col min="313" max="313" width="12.28515625" style="1" customWidth="1"/>
    <col min="314" max="314" width="11.85546875" style="1" customWidth="1"/>
    <col min="315" max="315" width="10.85546875" style="1" customWidth="1"/>
    <col min="316" max="316" width="11.85546875" style="1" customWidth="1"/>
    <col min="317" max="317" width="12.42578125" style="1" customWidth="1"/>
    <col min="318" max="318" width="12.28515625" style="1" customWidth="1"/>
    <col min="319" max="319" width="12.140625" style="1" customWidth="1"/>
    <col min="320" max="320" width="11.85546875" style="1" customWidth="1"/>
    <col min="321" max="321" width="12.140625" style="1" customWidth="1"/>
    <col min="322" max="322" width="11.140625" style="1" customWidth="1"/>
    <col min="323" max="324" width="11.28515625" style="1" customWidth="1"/>
    <col min="325" max="561" width="9.140625" style="1"/>
    <col min="562" max="562" width="6.7109375" style="1" customWidth="1"/>
    <col min="563" max="563" width="10" style="1" customWidth="1"/>
    <col min="564" max="564" width="10.85546875" style="1" customWidth="1"/>
    <col min="565" max="565" width="56.140625" style="1" customWidth="1"/>
    <col min="566" max="566" width="13" style="1" customWidth="1"/>
    <col min="567" max="567" width="11" style="1" customWidth="1"/>
    <col min="568" max="568" width="11.85546875" style="1" customWidth="1"/>
    <col min="569" max="569" width="12.28515625" style="1" customWidth="1"/>
    <col min="570" max="570" width="11.85546875" style="1" customWidth="1"/>
    <col min="571" max="571" width="10.85546875" style="1" customWidth="1"/>
    <col min="572" max="572" width="11.85546875" style="1" customWidth="1"/>
    <col min="573" max="573" width="12.42578125" style="1" customWidth="1"/>
    <col min="574" max="574" width="12.28515625" style="1" customWidth="1"/>
    <col min="575" max="575" width="12.140625" style="1" customWidth="1"/>
    <col min="576" max="576" width="11.85546875" style="1" customWidth="1"/>
    <col min="577" max="577" width="12.140625" style="1" customWidth="1"/>
    <col min="578" max="578" width="11.140625" style="1" customWidth="1"/>
    <col min="579" max="580" width="11.28515625" style="1" customWidth="1"/>
    <col min="581" max="817" width="9.140625" style="1"/>
    <col min="818" max="818" width="6.7109375" style="1" customWidth="1"/>
    <col min="819" max="819" width="10" style="1" customWidth="1"/>
    <col min="820" max="820" width="10.85546875" style="1" customWidth="1"/>
    <col min="821" max="821" width="56.140625" style="1" customWidth="1"/>
    <col min="822" max="822" width="13" style="1" customWidth="1"/>
    <col min="823" max="823" width="11" style="1" customWidth="1"/>
    <col min="824" max="824" width="11.85546875" style="1" customWidth="1"/>
    <col min="825" max="825" width="12.28515625" style="1" customWidth="1"/>
    <col min="826" max="826" width="11.85546875" style="1" customWidth="1"/>
    <col min="827" max="827" width="10.85546875" style="1" customWidth="1"/>
    <col min="828" max="828" width="11.85546875" style="1" customWidth="1"/>
    <col min="829" max="829" width="12.42578125" style="1" customWidth="1"/>
    <col min="830" max="830" width="12.28515625" style="1" customWidth="1"/>
    <col min="831" max="831" width="12.140625" style="1" customWidth="1"/>
    <col min="832" max="832" width="11.85546875" style="1" customWidth="1"/>
    <col min="833" max="833" width="12.140625" style="1" customWidth="1"/>
    <col min="834" max="834" width="11.140625" style="1" customWidth="1"/>
    <col min="835" max="836" width="11.28515625" style="1" customWidth="1"/>
    <col min="837" max="1073" width="9.140625" style="1"/>
    <col min="1074" max="1074" width="6.7109375" style="1" customWidth="1"/>
    <col min="1075" max="1075" width="10" style="1" customWidth="1"/>
    <col min="1076" max="1076" width="10.85546875" style="1" customWidth="1"/>
    <col min="1077" max="1077" width="56.140625" style="1" customWidth="1"/>
    <col min="1078" max="1078" width="13" style="1" customWidth="1"/>
    <col min="1079" max="1079" width="11" style="1" customWidth="1"/>
    <col min="1080" max="1080" width="11.85546875" style="1" customWidth="1"/>
    <col min="1081" max="1081" width="12.28515625" style="1" customWidth="1"/>
    <col min="1082" max="1082" width="11.85546875" style="1" customWidth="1"/>
    <col min="1083" max="1083" width="10.85546875" style="1" customWidth="1"/>
    <col min="1084" max="1084" width="11.85546875" style="1" customWidth="1"/>
    <col min="1085" max="1085" width="12.42578125" style="1" customWidth="1"/>
    <col min="1086" max="1086" width="12.28515625" style="1" customWidth="1"/>
    <col min="1087" max="1087" width="12.140625" style="1" customWidth="1"/>
    <col min="1088" max="1088" width="11.85546875" style="1" customWidth="1"/>
    <col min="1089" max="1089" width="12.140625" style="1" customWidth="1"/>
    <col min="1090" max="1090" width="11.140625" style="1" customWidth="1"/>
    <col min="1091" max="1092" width="11.28515625" style="1" customWidth="1"/>
    <col min="1093" max="1329" width="9.140625" style="1"/>
    <col min="1330" max="1330" width="6.7109375" style="1" customWidth="1"/>
    <col min="1331" max="1331" width="10" style="1" customWidth="1"/>
    <col min="1332" max="1332" width="10.85546875" style="1" customWidth="1"/>
    <col min="1333" max="1333" width="56.140625" style="1" customWidth="1"/>
    <col min="1334" max="1334" width="13" style="1" customWidth="1"/>
    <col min="1335" max="1335" width="11" style="1" customWidth="1"/>
    <col min="1336" max="1336" width="11.85546875" style="1" customWidth="1"/>
    <col min="1337" max="1337" width="12.28515625" style="1" customWidth="1"/>
    <col min="1338" max="1338" width="11.85546875" style="1" customWidth="1"/>
    <col min="1339" max="1339" width="10.85546875" style="1" customWidth="1"/>
    <col min="1340" max="1340" width="11.85546875" style="1" customWidth="1"/>
    <col min="1341" max="1341" width="12.42578125" style="1" customWidth="1"/>
    <col min="1342" max="1342" width="12.28515625" style="1" customWidth="1"/>
    <col min="1343" max="1343" width="12.140625" style="1" customWidth="1"/>
    <col min="1344" max="1344" width="11.85546875" style="1" customWidth="1"/>
    <col min="1345" max="1345" width="12.140625" style="1" customWidth="1"/>
    <col min="1346" max="1346" width="11.140625" style="1" customWidth="1"/>
    <col min="1347" max="1348" width="11.28515625" style="1" customWidth="1"/>
    <col min="1349" max="1585" width="9.140625" style="1"/>
    <col min="1586" max="1586" width="6.7109375" style="1" customWidth="1"/>
    <col min="1587" max="1587" width="10" style="1" customWidth="1"/>
    <col min="1588" max="1588" width="10.85546875" style="1" customWidth="1"/>
    <col min="1589" max="1589" width="56.140625" style="1" customWidth="1"/>
    <col min="1590" max="1590" width="13" style="1" customWidth="1"/>
    <col min="1591" max="1591" width="11" style="1" customWidth="1"/>
    <col min="1592" max="1592" width="11.85546875" style="1" customWidth="1"/>
    <col min="1593" max="1593" width="12.28515625" style="1" customWidth="1"/>
    <col min="1594" max="1594" width="11.85546875" style="1" customWidth="1"/>
    <col min="1595" max="1595" width="10.85546875" style="1" customWidth="1"/>
    <col min="1596" max="1596" width="11.85546875" style="1" customWidth="1"/>
    <col min="1597" max="1597" width="12.42578125" style="1" customWidth="1"/>
    <col min="1598" max="1598" width="12.28515625" style="1" customWidth="1"/>
    <col min="1599" max="1599" width="12.140625" style="1" customWidth="1"/>
    <col min="1600" max="1600" width="11.85546875" style="1" customWidth="1"/>
    <col min="1601" max="1601" width="12.140625" style="1" customWidth="1"/>
    <col min="1602" max="1602" width="11.140625" style="1" customWidth="1"/>
    <col min="1603" max="1604" width="11.28515625" style="1" customWidth="1"/>
    <col min="1605" max="1841" width="9.140625" style="1"/>
    <col min="1842" max="1842" width="6.7109375" style="1" customWidth="1"/>
    <col min="1843" max="1843" width="10" style="1" customWidth="1"/>
    <col min="1844" max="1844" width="10.85546875" style="1" customWidth="1"/>
    <col min="1845" max="1845" width="56.140625" style="1" customWidth="1"/>
    <col min="1846" max="1846" width="13" style="1" customWidth="1"/>
    <col min="1847" max="1847" width="11" style="1" customWidth="1"/>
    <col min="1848" max="1848" width="11.85546875" style="1" customWidth="1"/>
    <col min="1849" max="1849" width="12.28515625" style="1" customWidth="1"/>
    <col min="1850" max="1850" width="11.85546875" style="1" customWidth="1"/>
    <col min="1851" max="1851" width="10.85546875" style="1" customWidth="1"/>
    <col min="1852" max="1852" width="11.85546875" style="1" customWidth="1"/>
    <col min="1853" max="1853" width="12.42578125" style="1" customWidth="1"/>
    <col min="1854" max="1854" width="12.28515625" style="1" customWidth="1"/>
    <col min="1855" max="1855" width="12.140625" style="1" customWidth="1"/>
    <col min="1856" max="1856" width="11.85546875" style="1" customWidth="1"/>
    <col min="1857" max="1857" width="12.140625" style="1" customWidth="1"/>
    <col min="1858" max="1858" width="11.140625" style="1" customWidth="1"/>
    <col min="1859" max="1860" width="11.28515625" style="1" customWidth="1"/>
    <col min="1861" max="2097" width="9.140625" style="1"/>
    <col min="2098" max="2098" width="6.7109375" style="1" customWidth="1"/>
    <col min="2099" max="2099" width="10" style="1" customWidth="1"/>
    <col min="2100" max="2100" width="10.85546875" style="1" customWidth="1"/>
    <col min="2101" max="2101" width="56.140625" style="1" customWidth="1"/>
    <col min="2102" max="2102" width="13" style="1" customWidth="1"/>
    <col min="2103" max="2103" width="11" style="1" customWidth="1"/>
    <col min="2104" max="2104" width="11.85546875" style="1" customWidth="1"/>
    <col min="2105" max="2105" width="12.28515625" style="1" customWidth="1"/>
    <col min="2106" max="2106" width="11.85546875" style="1" customWidth="1"/>
    <col min="2107" max="2107" width="10.85546875" style="1" customWidth="1"/>
    <col min="2108" max="2108" width="11.85546875" style="1" customWidth="1"/>
    <col min="2109" max="2109" width="12.42578125" style="1" customWidth="1"/>
    <col min="2110" max="2110" width="12.28515625" style="1" customWidth="1"/>
    <col min="2111" max="2111" width="12.140625" style="1" customWidth="1"/>
    <col min="2112" max="2112" width="11.85546875" style="1" customWidth="1"/>
    <col min="2113" max="2113" width="12.140625" style="1" customWidth="1"/>
    <col min="2114" max="2114" width="11.140625" style="1" customWidth="1"/>
    <col min="2115" max="2116" width="11.28515625" style="1" customWidth="1"/>
    <col min="2117" max="2353" width="9.140625" style="1"/>
    <col min="2354" max="2354" width="6.7109375" style="1" customWidth="1"/>
    <col min="2355" max="2355" width="10" style="1" customWidth="1"/>
    <col min="2356" max="2356" width="10.85546875" style="1" customWidth="1"/>
    <col min="2357" max="2357" width="56.140625" style="1" customWidth="1"/>
    <col min="2358" max="2358" width="13" style="1" customWidth="1"/>
    <col min="2359" max="2359" width="11" style="1" customWidth="1"/>
    <col min="2360" max="2360" width="11.85546875" style="1" customWidth="1"/>
    <col min="2361" max="2361" width="12.28515625" style="1" customWidth="1"/>
    <col min="2362" max="2362" width="11.85546875" style="1" customWidth="1"/>
    <col min="2363" max="2363" width="10.85546875" style="1" customWidth="1"/>
    <col min="2364" max="2364" width="11.85546875" style="1" customWidth="1"/>
    <col min="2365" max="2365" width="12.42578125" style="1" customWidth="1"/>
    <col min="2366" max="2366" width="12.28515625" style="1" customWidth="1"/>
    <col min="2367" max="2367" width="12.140625" style="1" customWidth="1"/>
    <col min="2368" max="2368" width="11.85546875" style="1" customWidth="1"/>
    <col min="2369" max="2369" width="12.140625" style="1" customWidth="1"/>
    <col min="2370" max="2370" width="11.140625" style="1" customWidth="1"/>
    <col min="2371" max="2372" width="11.28515625" style="1" customWidth="1"/>
    <col min="2373" max="2609" width="9.140625" style="1"/>
    <col min="2610" max="2610" width="6.7109375" style="1" customWidth="1"/>
    <col min="2611" max="2611" width="10" style="1" customWidth="1"/>
    <col min="2612" max="2612" width="10.85546875" style="1" customWidth="1"/>
    <col min="2613" max="2613" width="56.140625" style="1" customWidth="1"/>
    <col min="2614" max="2614" width="13" style="1" customWidth="1"/>
    <col min="2615" max="2615" width="11" style="1" customWidth="1"/>
    <col min="2616" max="2616" width="11.85546875" style="1" customWidth="1"/>
    <col min="2617" max="2617" width="12.28515625" style="1" customWidth="1"/>
    <col min="2618" max="2618" width="11.85546875" style="1" customWidth="1"/>
    <col min="2619" max="2619" width="10.85546875" style="1" customWidth="1"/>
    <col min="2620" max="2620" width="11.85546875" style="1" customWidth="1"/>
    <col min="2621" max="2621" width="12.42578125" style="1" customWidth="1"/>
    <col min="2622" max="2622" width="12.28515625" style="1" customWidth="1"/>
    <col min="2623" max="2623" width="12.140625" style="1" customWidth="1"/>
    <col min="2624" max="2624" width="11.85546875" style="1" customWidth="1"/>
    <col min="2625" max="2625" width="12.140625" style="1" customWidth="1"/>
    <col min="2626" max="2626" width="11.140625" style="1" customWidth="1"/>
    <col min="2627" max="2628" width="11.28515625" style="1" customWidth="1"/>
    <col min="2629" max="2865" width="9.140625" style="1"/>
    <col min="2866" max="2866" width="6.7109375" style="1" customWidth="1"/>
    <col min="2867" max="2867" width="10" style="1" customWidth="1"/>
    <col min="2868" max="2868" width="10.85546875" style="1" customWidth="1"/>
    <col min="2869" max="2869" width="56.140625" style="1" customWidth="1"/>
    <col min="2870" max="2870" width="13" style="1" customWidth="1"/>
    <col min="2871" max="2871" width="11" style="1" customWidth="1"/>
    <col min="2872" max="2872" width="11.85546875" style="1" customWidth="1"/>
    <col min="2873" max="2873" width="12.28515625" style="1" customWidth="1"/>
    <col min="2874" max="2874" width="11.85546875" style="1" customWidth="1"/>
    <col min="2875" max="2875" width="10.85546875" style="1" customWidth="1"/>
    <col min="2876" max="2876" width="11.85546875" style="1" customWidth="1"/>
    <col min="2877" max="2877" width="12.42578125" style="1" customWidth="1"/>
    <col min="2878" max="2878" width="12.28515625" style="1" customWidth="1"/>
    <col min="2879" max="2879" width="12.140625" style="1" customWidth="1"/>
    <col min="2880" max="2880" width="11.85546875" style="1" customWidth="1"/>
    <col min="2881" max="2881" width="12.140625" style="1" customWidth="1"/>
    <col min="2882" max="2882" width="11.140625" style="1" customWidth="1"/>
    <col min="2883" max="2884" width="11.28515625" style="1" customWidth="1"/>
    <col min="2885" max="3121" width="9.140625" style="1"/>
    <col min="3122" max="3122" width="6.7109375" style="1" customWidth="1"/>
    <col min="3123" max="3123" width="10" style="1" customWidth="1"/>
    <col min="3124" max="3124" width="10.85546875" style="1" customWidth="1"/>
    <col min="3125" max="3125" width="56.140625" style="1" customWidth="1"/>
    <col min="3126" max="3126" width="13" style="1" customWidth="1"/>
    <col min="3127" max="3127" width="11" style="1" customWidth="1"/>
    <col min="3128" max="3128" width="11.85546875" style="1" customWidth="1"/>
    <col min="3129" max="3129" width="12.28515625" style="1" customWidth="1"/>
    <col min="3130" max="3130" width="11.85546875" style="1" customWidth="1"/>
    <col min="3131" max="3131" width="10.85546875" style="1" customWidth="1"/>
    <col min="3132" max="3132" width="11.85546875" style="1" customWidth="1"/>
    <col min="3133" max="3133" width="12.42578125" style="1" customWidth="1"/>
    <col min="3134" max="3134" width="12.28515625" style="1" customWidth="1"/>
    <col min="3135" max="3135" width="12.140625" style="1" customWidth="1"/>
    <col min="3136" max="3136" width="11.85546875" style="1" customWidth="1"/>
    <col min="3137" max="3137" width="12.140625" style="1" customWidth="1"/>
    <col min="3138" max="3138" width="11.140625" style="1" customWidth="1"/>
    <col min="3139" max="3140" width="11.28515625" style="1" customWidth="1"/>
    <col min="3141" max="3377" width="9.140625" style="1"/>
    <col min="3378" max="3378" width="6.7109375" style="1" customWidth="1"/>
    <col min="3379" max="3379" width="10" style="1" customWidth="1"/>
    <col min="3380" max="3380" width="10.85546875" style="1" customWidth="1"/>
    <col min="3381" max="3381" width="56.140625" style="1" customWidth="1"/>
    <col min="3382" max="3382" width="13" style="1" customWidth="1"/>
    <col min="3383" max="3383" width="11" style="1" customWidth="1"/>
    <col min="3384" max="3384" width="11.85546875" style="1" customWidth="1"/>
    <col min="3385" max="3385" width="12.28515625" style="1" customWidth="1"/>
    <col min="3386" max="3386" width="11.85546875" style="1" customWidth="1"/>
    <col min="3387" max="3387" width="10.85546875" style="1" customWidth="1"/>
    <col min="3388" max="3388" width="11.85546875" style="1" customWidth="1"/>
    <col min="3389" max="3389" width="12.42578125" style="1" customWidth="1"/>
    <col min="3390" max="3390" width="12.28515625" style="1" customWidth="1"/>
    <col min="3391" max="3391" width="12.140625" style="1" customWidth="1"/>
    <col min="3392" max="3392" width="11.85546875" style="1" customWidth="1"/>
    <col min="3393" max="3393" width="12.140625" style="1" customWidth="1"/>
    <col min="3394" max="3394" width="11.140625" style="1" customWidth="1"/>
    <col min="3395" max="3396" width="11.28515625" style="1" customWidth="1"/>
    <col min="3397" max="3633" width="9.140625" style="1"/>
    <col min="3634" max="3634" width="6.7109375" style="1" customWidth="1"/>
    <col min="3635" max="3635" width="10" style="1" customWidth="1"/>
    <col min="3636" max="3636" width="10.85546875" style="1" customWidth="1"/>
    <col min="3637" max="3637" width="56.140625" style="1" customWidth="1"/>
    <col min="3638" max="3638" width="13" style="1" customWidth="1"/>
    <col min="3639" max="3639" width="11" style="1" customWidth="1"/>
    <col min="3640" max="3640" width="11.85546875" style="1" customWidth="1"/>
    <col min="3641" max="3641" width="12.28515625" style="1" customWidth="1"/>
    <col min="3642" max="3642" width="11.85546875" style="1" customWidth="1"/>
    <col min="3643" max="3643" width="10.85546875" style="1" customWidth="1"/>
    <col min="3644" max="3644" width="11.85546875" style="1" customWidth="1"/>
    <col min="3645" max="3645" width="12.42578125" style="1" customWidth="1"/>
    <col min="3646" max="3646" width="12.28515625" style="1" customWidth="1"/>
    <col min="3647" max="3647" width="12.140625" style="1" customWidth="1"/>
    <col min="3648" max="3648" width="11.85546875" style="1" customWidth="1"/>
    <col min="3649" max="3649" width="12.140625" style="1" customWidth="1"/>
    <col min="3650" max="3650" width="11.140625" style="1" customWidth="1"/>
    <col min="3651" max="3652" width="11.28515625" style="1" customWidth="1"/>
    <col min="3653" max="3889" width="9.140625" style="1"/>
    <col min="3890" max="3890" width="6.7109375" style="1" customWidth="1"/>
    <col min="3891" max="3891" width="10" style="1" customWidth="1"/>
    <col min="3892" max="3892" width="10.85546875" style="1" customWidth="1"/>
    <col min="3893" max="3893" width="56.140625" style="1" customWidth="1"/>
    <col min="3894" max="3894" width="13" style="1" customWidth="1"/>
    <col min="3895" max="3895" width="11" style="1" customWidth="1"/>
    <col min="3896" max="3896" width="11.85546875" style="1" customWidth="1"/>
    <col min="3897" max="3897" width="12.28515625" style="1" customWidth="1"/>
    <col min="3898" max="3898" width="11.85546875" style="1" customWidth="1"/>
    <col min="3899" max="3899" width="10.85546875" style="1" customWidth="1"/>
    <col min="3900" max="3900" width="11.85546875" style="1" customWidth="1"/>
    <col min="3901" max="3901" width="12.42578125" style="1" customWidth="1"/>
    <col min="3902" max="3902" width="12.28515625" style="1" customWidth="1"/>
    <col min="3903" max="3903" width="12.140625" style="1" customWidth="1"/>
    <col min="3904" max="3904" width="11.85546875" style="1" customWidth="1"/>
    <col min="3905" max="3905" width="12.140625" style="1" customWidth="1"/>
    <col min="3906" max="3906" width="11.140625" style="1" customWidth="1"/>
    <col min="3907" max="3908" width="11.28515625" style="1" customWidth="1"/>
    <col min="3909" max="4145" width="9.140625" style="1"/>
    <col min="4146" max="4146" width="6.7109375" style="1" customWidth="1"/>
    <col min="4147" max="4147" width="10" style="1" customWidth="1"/>
    <col min="4148" max="4148" width="10.85546875" style="1" customWidth="1"/>
    <col min="4149" max="4149" width="56.140625" style="1" customWidth="1"/>
    <col min="4150" max="4150" width="13" style="1" customWidth="1"/>
    <col min="4151" max="4151" width="11" style="1" customWidth="1"/>
    <col min="4152" max="4152" width="11.85546875" style="1" customWidth="1"/>
    <col min="4153" max="4153" width="12.28515625" style="1" customWidth="1"/>
    <col min="4154" max="4154" width="11.85546875" style="1" customWidth="1"/>
    <col min="4155" max="4155" width="10.85546875" style="1" customWidth="1"/>
    <col min="4156" max="4156" width="11.85546875" style="1" customWidth="1"/>
    <col min="4157" max="4157" width="12.42578125" style="1" customWidth="1"/>
    <col min="4158" max="4158" width="12.28515625" style="1" customWidth="1"/>
    <col min="4159" max="4159" width="12.140625" style="1" customWidth="1"/>
    <col min="4160" max="4160" width="11.85546875" style="1" customWidth="1"/>
    <col min="4161" max="4161" width="12.140625" style="1" customWidth="1"/>
    <col min="4162" max="4162" width="11.140625" style="1" customWidth="1"/>
    <col min="4163" max="4164" width="11.28515625" style="1" customWidth="1"/>
    <col min="4165" max="4401" width="9.140625" style="1"/>
    <col min="4402" max="4402" width="6.7109375" style="1" customWidth="1"/>
    <col min="4403" max="4403" width="10" style="1" customWidth="1"/>
    <col min="4404" max="4404" width="10.85546875" style="1" customWidth="1"/>
    <col min="4405" max="4405" width="56.140625" style="1" customWidth="1"/>
    <col min="4406" max="4406" width="13" style="1" customWidth="1"/>
    <col min="4407" max="4407" width="11" style="1" customWidth="1"/>
    <col min="4408" max="4408" width="11.85546875" style="1" customWidth="1"/>
    <col min="4409" max="4409" width="12.28515625" style="1" customWidth="1"/>
    <col min="4410" max="4410" width="11.85546875" style="1" customWidth="1"/>
    <col min="4411" max="4411" width="10.85546875" style="1" customWidth="1"/>
    <col min="4412" max="4412" width="11.85546875" style="1" customWidth="1"/>
    <col min="4413" max="4413" width="12.42578125" style="1" customWidth="1"/>
    <col min="4414" max="4414" width="12.28515625" style="1" customWidth="1"/>
    <col min="4415" max="4415" width="12.140625" style="1" customWidth="1"/>
    <col min="4416" max="4416" width="11.85546875" style="1" customWidth="1"/>
    <col min="4417" max="4417" width="12.140625" style="1" customWidth="1"/>
    <col min="4418" max="4418" width="11.140625" style="1" customWidth="1"/>
    <col min="4419" max="4420" width="11.28515625" style="1" customWidth="1"/>
    <col min="4421" max="4657" width="9.140625" style="1"/>
    <col min="4658" max="4658" width="6.7109375" style="1" customWidth="1"/>
    <col min="4659" max="4659" width="10" style="1" customWidth="1"/>
    <col min="4660" max="4660" width="10.85546875" style="1" customWidth="1"/>
    <col min="4661" max="4661" width="56.140625" style="1" customWidth="1"/>
    <col min="4662" max="4662" width="13" style="1" customWidth="1"/>
    <col min="4663" max="4663" width="11" style="1" customWidth="1"/>
    <col min="4664" max="4664" width="11.85546875" style="1" customWidth="1"/>
    <col min="4665" max="4665" width="12.28515625" style="1" customWidth="1"/>
    <col min="4666" max="4666" width="11.85546875" style="1" customWidth="1"/>
    <col min="4667" max="4667" width="10.85546875" style="1" customWidth="1"/>
    <col min="4668" max="4668" width="11.85546875" style="1" customWidth="1"/>
    <col min="4669" max="4669" width="12.42578125" style="1" customWidth="1"/>
    <col min="4670" max="4670" width="12.28515625" style="1" customWidth="1"/>
    <col min="4671" max="4671" width="12.140625" style="1" customWidth="1"/>
    <col min="4672" max="4672" width="11.85546875" style="1" customWidth="1"/>
    <col min="4673" max="4673" width="12.140625" style="1" customWidth="1"/>
    <col min="4674" max="4674" width="11.140625" style="1" customWidth="1"/>
    <col min="4675" max="4676" width="11.28515625" style="1" customWidth="1"/>
    <col min="4677" max="4913" width="9.140625" style="1"/>
    <col min="4914" max="4914" width="6.7109375" style="1" customWidth="1"/>
    <col min="4915" max="4915" width="10" style="1" customWidth="1"/>
    <col min="4916" max="4916" width="10.85546875" style="1" customWidth="1"/>
    <col min="4917" max="4917" width="56.140625" style="1" customWidth="1"/>
    <col min="4918" max="4918" width="13" style="1" customWidth="1"/>
    <col min="4919" max="4919" width="11" style="1" customWidth="1"/>
    <col min="4920" max="4920" width="11.85546875" style="1" customWidth="1"/>
    <col min="4921" max="4921" width="12.28515625" style="1" customWidth="1"/>
    <col min="4922" max="4922" width="11.85546875" style="1" customWidth="1"/>
    <col min="4923" max="4923" width="10.85546875" style="1" customWidth="1"/>
    <col min="4924" max="4924" width="11.85546875" style="1" customWidth="1"/>
    <col min="4925" max="4925" width="12.42578125" style="1" customWidth="1"/>
    <col min="4926" max="4926" width="12.28515625" style="1" customWidth="1"/>
    <col min="4927" max="4927" width="12.140625" style="1" customWidth="1"/>
    <col min="4928" max="4928" width="11.85546875" style="1" customWidth="1"/>
    <col min="4929" max="4929" width="12.140625" style="1" customWidth="1"/>
    <col min="4930" max="4930" width="11.140625" style="1" customWidth="1"/>
    <col min="4931" max="4932" width="11.28515625" style="1" customWidth="1"/>
    <col min="4933" max="5169" width="9.140625" style="1"/>
    <col min="5170" max="5170" width="6.7109375" style="1" customWidth="1"/>
    <col min="5171" max="5171" width="10" style="1" customWidth="1"/>
    <col min="5172" max="5172" width="10.85546875" style="1" customWidth="1"/>
    <col min="5173" max="5173" width="56.140625" style="1" customWidth="1"/>
    <col min="5174" max="5174" width="13" style="1" customWidth="1"/>
    <col min="5175" max="5175" width="11" style="1" customWidth="1"/>
    <col min="5176" max="5176" width="11.85546875" style="1" customWidth="1"/>
    <col min="5177" max="5177" width="12.28515625" style="1" customWidth="1"/>
    <col min="5178" max="5178" width="11.85546875" style="1" customWidth="1"/>
    <col min="5179" max="5179" width="10.85546875" style="1" customWidth="1"/>
    <col min="5180" max="5180" width="11.85546875" style="1" customWidth="1"/>
    <col min="5181" max="5181" width="12.42578125" style="1" customWidth="1"/>
    <col min="5182" max="5182" width="12.28515625" style="1" customWidth="1"/>
    <col min="5183" max="5183" width="12.140625" style="1" customWidth="1"/>
    <col min="5184" max="5184" width="11.85546875" style="1" customWidth="1"/>
    <col min="5185" max="5185" width="12.140625" style="1" customWidth="1"/>
    <col min="5186" max="5186" width="11.140625" style="1" customWidth="1"/>
    <col min="5187" max="5188" width="11.28515625" style="1" customWidth="1"/>
    <col min="5189" max="5425" width="9.140625" style="1"/>
    <col min="5426" max="5426" width="6.7109375" style="1" customWidth="1"/>
    <col min="5427" max="5427" width="10" style="1" customWidth="1"/>
    <col min="5428" max="5428" width="10.85546875" style="1" customWidth="1"/>
    <col min="5429" max="5429" width="56.140625" style="1" customWidth="1"/>
    <col min="5430" max="5430" width="13" style="1" customWidth="1"/>
    <col min="5431" max="5431" width="11" style="1" customWidth="1"/>
    <col min="5432" max="5432" width="11.85546875" style="1" customWidth="1"/>
    <col min="5433" max="5433" width="12.28515625" style="1" customWidth="1"/>
    <col min="5434" max="5434" width="11.85546875" style="1" customWidth="1"/>
    <col min="5435" max="5435" width="10.85546875" style="1" customWidth="1"/>
    <col min="5436" max="5436" width="11.85546875" style="1" customWidth="1"/>
    <col min="5437" max="5437" width="12.42578125" style="1" customWidth="1"/>
    <col min="5438" max="5438" width="12.28515625" style="1" customWidth="1"/>
    <col min="5439" max="5439" width="12.140625" style="1" customWidth="1"/>
    <col min="5440" max="5440" width="11.85546875" style="1" customWidth="1"/>
    <col min="5441" max="5441" width="12.140625" style="1" customWidth="1"/>
    <col min="5442" max="5442" width="11.140625" style="1" customWidth="1"/>
    <col min="5443" max="5444" width="11.28515625" style="1" customWidth="1"/>
    <col min="5445" max="5681" width="9.140625" style="1"/>
    <col min="5682" max="5682" width="6.7109375" style="1" customWidth="1"/>
    <col min="5683" max="5683" width="10" style="1" customWidth="1"/>
    <col min="5684" max="5684" width="10.85546875" style="1" customWidth="1"/>
    <col min="5685" max="5685" width="56.140625" style="1" customWidth="1"/>
    <col min="5686" max="5686" width="13" style="1" customWidth="1"/>
    <col min="5687" max="5687" width="11" style="1" customWidth="1"/>
    <col min="5688" max="5688" width="11.85546875" style="1" customWidth="1"/>
    <col min="5689" max="5689" width="12.28515625" style="1" customWidth="1"/>
    <col min="5690" max="5690" width="11.85546875" style="1" customWidth="1"/>
    <col min="5691" max="5691" width="10.85546875" style="1" customWidth="1"/>
    <col min="5692" max="5692" width="11.85546875" style="1" customWidth="1"/>
    <col min="5693" max="5693" width="12.42578125" style="1" customWidth="1"/>
    <col min="5694" max="5694" width="12.28515625" style="1" customWidth="1"/>
    <col min="5695" max="5695" width="12.140625" style="1" customWidth="1"/>
    <col min="5696" max="5696" width="11.85546875" style="1" customWidth="1"/>
    <col min="5697" max="5697" width="12.140625" style="1" customWidth="1"/>
    <col min="5698" max="5698" width="11.140625" style="1" customWidth="1"/>
    <col min="5699" max="5700" width="11.28515625" style="1" customWidth="1"/>
    <col min="5701" max="5937" width="9.140625" style="1"/>
    <col min="5938" max="5938" width="6.7109375" style="1" customWidth="1"/>
    <col min="5939" max="5939" width="10" style="1" customWidth="1"/>
    <col min="5940" max="5940" width="10.85546875" style="1" customWidth="1"/>
    <col min="5941" max="5941" width="56.140625" style="1" customWidth="1"/>
    <col min="5942" max="5942" width="13" style="1" customWidth="1"/>
    <col min="5943" max="5943" width="11" style="1" customWidth="1"/>
    <col min="5944" max="5944" width="11.85546875" style="1" customWidth="1"/>
    <col min="5945" max="5945" width="12.28515625" style="1" customWidth="1"/>
    <col min="5946" max="5946" width="11.85546875" style="1" customWidth="1"/>
    <col min="5947" max="5947" width="10.85546875" style="1" customWidth="1"/>
    <col min="5948" max="5948" width="11.85546875" style="1" customWidth="1"/>
    <col min="5949" max="5949" width="12.42578125" style="1" customWidth="1"/>
    <col min="5950" max="5950" width="12.28515625" style="1" customWidth="1"/>
    <col min="5951" max="5951" width="12.140625" style="1" customWidth="1"/>
    <col min="5952" max="5952" width="11.85546875" style="1" customWidth="1"/>
    <col min="5953" max="5953" width="12.140625" style="1" customWidth="1"/>
    <col min="5954" max="5954" width="11.140625" style="1" customWidth="1"/>
    <col min="5955" max="5956" width="11.28515625" style="1" customWidth="1"/>
    <col min="5957" max="6193" width="9.140625" style="1"/>
    <col min="6194" max="6194" width="6.7109375" style="1" customWidth="1"/>
    <col min="6195" max="6195" width="10" style="1" customWidth="1"/>
    <col min="6196" max="6196" width="10.85546875" style="1" customWidth="1"/>
    <col min="6197" max="6197" width="56.140625" style="1" customWidth="1"/>
    <col min="6198" max="6198" width="13" style="1" customWidth="1"/>
    <col min="6199" max="6199" width="11" style="1" customWidth="1"/>
    <col min="6200" max="6200" width="11.85546875" style="1" customWidth="1"/>
    <col min="6201" max="6201" width="12.28515625" style="1" customWidth="1"/>
    <col min="6202" max="6202" width="11.85546875" style="1" customWidth="1"/>
    <col min="6203" max="6203" width="10.85546875" style="1" customWidth="1"/>
    <col min="6204" max="6204" width="11.85546875" style="1" customWidth="1"/>
    <col min="6205" max="6205" width="12.42578125" style="1" customWidth="1"/>
    <col min="6206" max="6206" width="12.28515625" style="1" customWidth="1"/>
    <col min="6207" max="6207" width="12.140625" style="1" customWidth="1"/>
    <col min="6208" max="6208" width="11.85546875" style="1" customWidth="1"/>
    <col min="6209" max="6209" width="12.140625" style="1" customWidth="1"/>
    <col min="6210" max="6210" width="11.140625" style="1" customWidth="1"/>
    <col min="6211" max="6212" width="11.28515625" style="1" customWidth="1"/>
    <col min="6213" max="6449" width="9.140625" style="1"/>
    <col min="6450" max="6450" width="6.7109375" style="1" customWidth="1"/>
    <col min="6451" max="6451" width="10" style="1" customWidth="1"/>
    <col min="6452" max="6452" width="10.85546875" style="1" customWidth="1"/>
    <col min="6453" max="6453" width="56.140625" style="1" customWidth="1"/>
    <col min="6454" max="6454" width="13" style="1" customWidth="1"/>
    <col min="6455" max="6455" width="11" style="1" customWidth="1"/>
    <col min="6456" max="6456" width="11.85546875" style="1" customWidth="1"/>
    <col min="6457" max="6457" width="12.28515625" style="1" customWidth="1"/>
    <col min="6458" max="6458" width="11.85546875" style="1" customWidth="1"/>
    <col min="6459" max="6459" width="10.85546875" style="1" customWidth="1"/>
    <col min="6460" max="6460" width="11.85546875" style="1" customWidth="1"/>
    <col min="6461" max="6461" width="12.42578125" style="1" customWidth="1"/>
    <col min="6462" max="6462" width="12.28515625" style="1" customWidth="1"/>
    <col min="6463" max="6463" width="12.140625" style="1" customWidth="1"/>
    <col min="6464" max="6464" width="11.85546875" style="1" customWidth="1"/>
    <col min="6465" max="6465" width="12.140625" style="1" customWidth="1"/>
    <col min="6466" max="6466" width="11.140625" style="1" customWidth="1"/>
    <col min="6467" max="6468" width="11.28515625" style="1" customWidth="1"/>
    <col min="6469" max="6705" width="9.140625" style="1"/>
    <col min="6706" max="6706" width="6.7109375" style="1" customWidth="1"/>
    <col min="6707" max="6707" width="10" style="1" customWidth="1"/>
    <col min="6708" max="6708" width="10.85546875" style="1" customWidth="1"/>
    <col min="6709" max="6709" width="56.140625" style="1" customWidth="1"/>
    <col min="6710" max="6710" width="13" style="1" customWidth="1"/>
    <col min="6711" max="6711" width="11" style="1" customWidth="1"/>
    <col min="6712" max="6712" width="11.85546875" style="1" customWidth="1"/>
    <col min="6713" max="6713" width="12.28515625" style="1" customWidth="1"/>
    <col min="6714" max="6714" width="11.85546875" style="1" customWidth="1"/>
    <col min="6715" max="6715" width="10.85546875" style="1" customWidth="1"/>
    <col min="6716" max="6716" width="11.85546875" style="1" customWidth="1"/>
    <col min="6717" max="6717" width="12.42578125" style="1" customWidth="1"/>
    <col min="6718" max="6718" width="12.28515625" style="1" customWidth="1"/>
    <col min="6719" max="6719" width="12.140625" style="1" customWidth="1"/>
    <col min="6720" max="6720" width="11.85546875" style="1" customWidth="1"/>
    <col min="6721" max="6721" width="12.140625" style="1" customWidth="1"/>
    <col min="6722" max="6722" width="11.140625" style="1" customWidth="1"/>
    <col min="6723" max="6724" width="11.28515625" style="1" customWidth="1"/>
    <col min="6725" max="6961" width="9.140625" style="1"/>
    <col min="6962" max="6962" width="6.7109375" style="1" customWidth="1"/>
    <col min="6963" max="6963" width="10" style="1" customWidth="1"/>
    <col min="6964" max="6964" width="10.85546875" style="1" customWidth="1"/>
    <col min="6965" max="6965" width="56.140625" style="1" customWidth="1"/>
    <col min="6966" max="6966" width="13" style="1" customWidth="1"/>
    <col min="6967" max="6967" width="11" style="1" customWidth="1"/>
    <col min="6968" max="6968" width="11.85546875" style="1" customWidth="1"/>
    <col min="6969" max="6969" width="12.28515625" style="1" customWidth="1"/>
    <col min="6970" max="6970" width="11.85546875" style="1" customWidth="1"/>
    <col min="6971" max="6971" width="10.85546875" style="1" customWidth="1"/>
    <col min="6972" max="6972" width="11.85546875" style="1" customWidth="1"/>
    <col min="6973" max="6973" width="12.42578125" style="1" customWidth="1"/>
    <col min="6974" max="6974" width="12.28515625" style="1" customWidth="1"/>
    <col min="6975" max="6975" width="12.140625" style="1" customWidth="1"/>
    <col min="6976" max="6976" width="11.85546875" style="1" customWidth="1"/>
    <col min="6977" max="6977" width="12.140625" style="1" customWidth="1"/>
    <col min="6978" max="6978" width="11.140625" style="1" customWidth="1"/>
    <col min="6979" max="6980" width="11.28515625" style="1" customWidth="1"/>
    <col min="6981" max="7217" width="9.140625" style="1"/>
    <col min="7218" max="7218" width="6.7109375" style="1" customWidth="1"/>
    <col min="7219" max="7219" width="10" style="1" customWidth="1"/>
    <col min="7220" max="7220" width="10.85546875" style="1" customWidth="1"/>
    <col min="7221" max="7221" width="56.140625" style="1" customWidth="1"/>
    <col min="7222" max="7222" width="13" style="1" customWidth="1"/>
    <col min="7223" max="7223" width="11" style="1" customWidth="1"/>
    <col min="7224" max="7224" width="11.85546875" style="1" customWidth="1"/>
    <col min="7225" max="7225" width="12.28515625" style="1" customWidth="1"/>
    <col min="7226" max="7226" width="11.85546875" style="1" customWidth="1"/>
    <col min="7227" max="7227" width="10.85546875" style="1" customWidth="1"/>
    <col min="7228" max="7228" width="11.85546875" style="1" customWidth="1"/>
    <col min="7229" max="7229" width="12.42578125" style="1" customWidth="1"/>
    <col min="7230" max="7230" width="12.28515625" style="1" customWidth="1"/>
    <col min="7231" max="7231" width="12.140625" style="1" customWidth="1"/>
    <col min="7232" max="7232" width="11.85546875" style="1" customWidth="1"/>
    <col min="7233" max="7233" width="12.140625" style="1" customWidth="1"/>
    <col min="7234" max="7234" width="11.140625" style="1" customWidth="1"/>
    <col min="7235" max="7236" width="11.28515625" style="1" customWidth="1"/>
    <col min="7237" max="7473" width="9.140625" style="1"/>
    <col min="7474" max="7474" width="6.7109375" style="1" customWidth="1"/>
    <col min="7475" max="7475" width="10" style="1" customWidth="1"/>
    <col min="7476" max="7476" width="10.85546875" style="1" customWidth="1"/>
    <col min="7477" max="7477" width="56.140625" style="1" customWidth="1"/>
    <col min="7478" max="7478" width="13" style="1" customWidth="1"/>
    <col min="7479" max="7479" width="11" style="1" customWidth="1"/>
    <col min="7480" max="7480" width="11.85546875" style="1" customWidth="1"/>
    <col min="7481" max="7481" width="12.28515625" style="1" customWidth="1"/>
    <col min="7482" max="7482" width="11.85546875" style="1" customWidth="1"/>
    <col min="7483" max="7483" width="10.85546875" style="1" customWidth="1"/>
    <col min="7484" max="7484" width="11.85546875" style="1" customWidth="1"/>
    <col min="7485" max="7485" width="12.42578125" style="1" customWidth="1"/>
    <col min="7486" max="7486" width="12.28515625" style="1" customWidth="1"/>
    <col min="7487" max="7487" width="12.140625" style="1" customWidth="1"/>
    <col min="7488" max="7488" width="11.85546875" style="1" customWidth="1"/>
    <col min="7489" max="7489" width="12.140625" style="1" customWidth="1"/>
    <col min="7490" max="7490" width="11.140625" style="1" customWidth="1"/>
    <col min="7491" max="7492" width="11.28515625" style="1" customWidth="1"/>
    <col min="7493" max="7729" width="9.140625" style="1"/>
    <col min="7730" max="7730" width="6.7109375" style="1" customWidth="1"/>
    <col min="7731" max="7731" width="10" style="1" customWidth="1"/>
    <col min="7732" max="7732" width="10.85546875" style="1" customWidth="1"/>
    <col min="7733" max="7733" width="56.140625" style="1" customWidth="1"/>
    <col min="7734" max="7734" width="13" style="1" customWidth="1"/>
    <col min="7735" max="7735" width="11" style="1" customWidth="1"/>
    <col min="7736" max="7736" width="11.85546875" style="1" customWidth="1"/>
    <col min="7737" max="7737" width="12.28515625" style="1" customWidth="1"/>
    <col min="7738" max="7738" width="11.85546875" style="1" customWidth="1"/>
    <col min="7739" max="7739" width="10.85546875" style="1" customWidth="1"/>
    <col min="7740" max="7740" width="11.85546875" style="1" customWidth="1"/>
    <col min="7741" max="7741" width="12.42578125" style="1" customWidth="1"/>
    <col min="7742" max="7742" width="12.28515625" style="1" customWidth="1"/>
    <col min="7743" max="7743" width="12.140625" style="1" customWidth="1"/>
    <col min="7744" max="7744" width="11.85546875" style="1" customWidth="1"/>
    <col min="7745" max="7745" width="12.140625" style="1" customWidth="1"/>
    <col min="7746" max="7746" width="11.140625" style="1" customWidth="1"/>
    <col min="7747" max="7748" width="11.28515625" style="1" customWidth="1"/>
    <col min="7749" max="7985" width="9.140625" style="1"/>
    <col min="7986" max="7986" width="6.7109375" style="1" customWidth="1"/>
    <col min="7987" max="7987" width="10" style="1" customWidth="1"/>
    <col min="7988" max="7988" width="10.85546875" style="1" customWidth="1"/>
    <col min="7989" max="7989" width="56.140625" style="1" customWidth="1"/>
    <col min="7990" max="7990" width="13" style="1" customWidth="1"/>
    <col min="7991" max="7991" width="11" style="1" customWidth="1"/>
    <col min="7992" max="7992" width="11.85546875" style="1" customWidth="1"/>
    <col min="7993" max="7993" width="12.28515625" style="1" customWidth="1"/>
    <col min="7994" max="7994" width="11.85546875" style="1" customWidth="1"/>
    <col min="7995" max="7995" width="10.85546875" style="1" customWidth="1"/>
    <col min="7996" max="7996" width="11.85546875" style="1" customWidth="1"/>
    <col min="7997" max="7997" width="12.42578125" style="1" customWidth="1"/>
    <col min="7998" max="7998" width="12.28515625" style="1" customWidth="1"/>
    <col min="7999" max="7999" width="12.140625" style="1" customWidth="1"/>
    <col min="8000" max="8000" width="11.85546875" style="1" customWidth="1"/>
    <col min="8001" max="8001" width="12.140625" style="1" customWidth="1"/>
    <col min="8002" max="8002" width="11.140625" style="1" customWidth="1"/>
    <col min="8003" max="8004" width="11.28515625" style="1" customWidth="1"/>
    <col min="8005" max="8241" width="9.140625" style="1"/>
    <col min="8242" max="8242" width="6.7109375" style="1" customWidth="1"/>
    <col min="8243" max="8243" width="10" style="1" customWidth="1"/>
    <col min="8244" max="8244" width="10.85546875" style="1" customWidth="1"/>
    <col min="8245" max="8245" width="56.140625" style="1" customWidth="1"/>
    <col min="8246" max="8246" width="13" style="1" customWidth="1"/>
    <col min="8247" max="8247" width="11" style="1" customWidth="1"/>
    <col min="8248" max="8248" width="11.85546875" style="1" customWidth="1"/>
    <col min="8249" max="8249" width="12.28515625" style="1" customWidth="1"/>
    <col min="8250" max="8250" width="11.85546875" style="1" customWidth="1"/>
    <col min="8251" max="8251" width="10.85546875" style="1" customWidth="1"/>
    <col min="8252" max="8252" width="11.85546875" style="1" customWidth="1"/>
    <col min="8253" max="8253" width="12.42578125" style="1" customWidth="1"/>
    <col min="8254" max="8254" width="12.28515625" style="1" customWidth="1"/>
    <col min="8255" max="8255" width="12.140625" style="1" customWidth="1"/>
    <col min="8256" max="8256" width="11.85546875" style="1" customWidth="1"/>
    <col min="8257" max="8257" width="12.140625" style="1" customWidth="1"/>
    <col min="8258" max="8258" width="11.140625" style="1" customWidth="1"/>
    <col min="8259" max="8260" width="11.28515625" style="1" customWidth="1"/>
    <col min="8261" max="8497" width="9.140625" style="1"/>
    <col min="8498" max="8498" width="6.7109375" style="1" customWidth="1"/>
    <col min="8499" max="8499" width="10" style="1" customWidth="1"/>
    <col min="8500" max="8500" width="10.85546875" style="1" customWidth="1"/>
    <col min="8501" max="8501" width="56.140625" style="1" customWidth="1"/>
    <col min="8502" max="8502" width="13" style="1" customWidth="1"/>
    <col min="8503" max="8503" width="11" style="1" customWidth="1"/>
    <col min="8504" max="8504" width="11.85546875" style="1" customWidth="1"/>
    <col min="8505" max="8505" width="12.28515625" style="1" customWidth="1"/>
    <col min="8506" max="8506" width="11.85546875" style="1" customWidth="1"/>
    <col min="8507" max="8507" width="10.85546875" style="1" customWidth="1"/>
    <col min="8508" max="8508" width="11.85546875" style="1" customWidth="1"/>
    <col min="8509" max="8509" width="12.42578125" style="1" customWidth="1"/>
    <col min="8510" max="8510" width="12.28515625" style="1" customWidth="1"/>
    <col min="8511" max="8511" width="12.140625" style="1" customWidth="1"/>
    <col min="8512" max="8512" width="11.85546875" style="1" customWidth="1"/>
    <col min="8513" max="8513" width="12.140625" style="1" customWidth="1"/>
    <col min="8514" max="8514" width="11.140625" style="1" customWidth="1"/>
    <col min="8515" max="8516" width="11.28515625" style="1" customWidth="1"/>
    <col min="8517" max="8753" width="9.140625" style="1"/>
    <col min="8754" max="8754" width="6.7109375" style="1" customWidth="1"/>
    <col min="8755" max="8755" width="10" style="1" customWidth="1"/>
    <col min="8756" max="8756" width="10.85546875" style="1" customWidth="1"/>
    <col min="8757" max="8757" width="56.140625" style="1" customWidth="1"/>
    <col min="8758" max="8758" width="13" style="1" customWidth="1"/>
    <col min="8759" max="8759" width="11" style="1" customWidth="1"/>
    <col min="8760" max="8760" width="11.85546875" style="1" customWidth="1"/>
    <col min="8761" max="8761" width="12.28515625" style="1" customWidth="1"/>
    <col min="8762" max="8762" width="11.85546875" style="1" customWidth="1"/>
    <col min="8763" max="8763" width="10.85546875" style="1" customWidth="1"/>
    <col min="8764" max="8764" width="11.85546875" style="1" customWidth="1"/>
    <col min="8765" max="8765" width="12.42578125" style="1" customWidth="1"/>
    <col min="8766" max="8766" width="12.28515625" style="1" customWidth="1"/>
    <col min="8767" max="8767" width="12.140625" style="1" customWidth="1"/>
    <col min="8768" max="8768" width="11.85546875" style="1" customWidth="1"/>
    <col min="8769" max="8769" width="12.140625" style="1" customWidth="1"/>
    <col min="8770" max="8770" width="11.140625" style="1" customWidth="1"/>
    <col min="8771" max="8772" width="11.28515625" style="1" customWidth="1"/>
    <col min="8773" max="9009" width="9.140625" style="1"/>
    <col min="9010" max="9010" width="6.7109375" style="1" customWidth="1"/>
    <col min="9011" max="9011" width="10" style="1" customWidth="1"/>
    <col min="9012" max="9012" width="10.85546875" style="1" customWidth="1"/>
    <col min="9013" max="9013" width="56.140625" style="1" customWidth="1"/>
    <col min="9014" max="9014" width="13" style="1" customWidth="1"/>
    <col min="9015" max="9015" width="11" style="1" customWidth="1"/>
    <col min="9016" max="9016" width="11.85546875" style="1" customWidth="1"/>
    <col min="9017" max="9017" width="12.28515625" style="1" customWidth="1"/>
    <col min="9018" max="9018" width="11.85546875" style="1" customWidth="1"/>
    <col min="9019" max="9019" width="10.85546875" style="1" customWidth="1"/>
    <col min="9020" max="9020" width="11.85546875" style="1" customWidth="1"/>
    <col min="9021" max="9021" width="12.42578125" style="1" customWidth="1"/>
    <col min="9022" max="9022" width="12.28515625" style="1" customWidth="1"/>
    <col min="9023" max="9023" width="12.140625" style="1" customWidth="1"/>
    <col min="9024" max="9024" width="11.85546875" style="1" customWidth="1"/>
    <col min="9025" max="9025" width="12.140625" style="1" customWidth="1"/>
    <col min="9026" max="9026" width="11.140625" style="1" customWidth="1"/>
    <col min="9027" max="9028" width="11.28515625" style="1" customWidth="1"/>
    <col min="9029" max="9265" width="9.140625" style="1"/>
    <col min="9266" max="9266" width="6.7109375" style="1" customWidth="1"/>
    <col min="9267" max="9267" width="10" style="1" customWidth="1"/>
    <col min="9268" max="9268" width="10.85546875" style="1" customWidth="1"/>
    <col min="9269" max="9269" width="56.140625" style="1" customWidth="1"/>
    <col min="9270" max="9270" width="13" style="1" customWidth="1"/>
    <col min="9271" max="9271" width="11" style="1" customWidth="1"/>
    <col min="9272" max="9272" width="11.85546875" style="1" customWidth="1"/>
    <col min="9273" max="9273" width="12.28515625" style="1" customWidth="1"/>
    <col min="9274" max="9274" width="11.85546875" style="1" customWidth="1"/>
    <col min="9275" max="9275" width="10.85546875" style="1" customWidth="1"/>
    <col min="9276" max="9276" width="11.85546875" style="1" customWidth="1"/>
    <col min="9277" max="9277" width="12.42578125" style="1" customWidth="1"/>
    <col min="9278" max="9278" width="12.28515625" style="1" customWidth="1"/>
    <col min="9279" max="9279" width="12.140625" style="1" customWidth="1"/>
    <col min="9280" max="9280" width="11.85546875" style="1" customWidth="1"/>
    <col min="9281" max="9281" width="12.140625" style="1" customWidth="1"/>
    <col min="9282" max="9282" width="11.140625" style="1" customWidth="1"/>
    <col min="9283" max="9284" width="11.28515625" style="1" customWidth="1"/>
    <col min="9285" max="9521" width="9.140625" style="1"/>
    <col min="9522" max="9522" width="6.7109375" style="1" customWidth="1"/>
    <col min="9523" max="9523" width="10" style="1" customWidth="1"/>
    <col min="9524" max="9524" width="10.85546875" style="1" customWidth="1"/>
    <col min="9525" max="9525" width="56.140625" style="1" customWidth="1"/>
    <col min="9526" max="9526" width="13" style="1" customWidth="1"/>
    <col min="9527" max="9527" width="11" style="1" customWidth="1"/>
    <col min="9528" max="9528" width="11.85546875" style="1" customWidth="1"/>
    <col min="9529" max="9529" width="12.28515625" style="1" customWidth="1"/>
    <col min="9530" max="9530" width="11.85546875" style="1" customWidth="1"/>
    <col min="9531" max="9531" width="10.85546875" style="1" customWidth="1"/>
    <col min="9532" max="9532" width="11.85546875" style="1" customWidth="1"/>
    <col min="9533" max="9533" width="12.42578125" style="1" customWidth="1"/>
    <col min="9534" max="9534" width="12.28515625" style="1" customWidth="1"/>
    <col min="9535" max="9535" width="12.140625" style="1" customWidth="1"/>
    <col min="9536" max="9536" width="11.85546875" style="1" customWidth="1"/>
    <col min="9537" max="9537" width="12.140625" style="1" customWidth="1"/>
    <col min="9538" max="9538" width="11.140625" style="1" customWidth="1"/>
    <col min="9539" max="9540" width="11.28515625" style="1" customWidth="1"/>
    <col min="9541" max="9777" width="9.140625" style="1"/>
    <col min="9778" max="9778" width="6.7109375" style="1" customWidth="1"/>
    <col min="9779" max="9779" width="10" style="1" customWidth="1"/>
    <col min="9780" max="9780" width="10.85546875" style="1" customWidth="1"/>
    <col min="9781" max="9781" width="56.140625" style="1" customWidth="1"/>
    <col min="9782" max="9782" width="13" style="1" customWidth="1"/>
    <col min="9783" max="9783" width="11" style="1" customWidth="1"/>
    <col min="9784" max="9784" width="11.85546875" style="1" customWidth="1"/>
    <col min="9785" max="9785" width="12.28515625" style="1" customWidth="1"/>
    <col min="9786" max="9786" width="11.85546875" style="1" customWidth="1"/>
    <col min="9787" max="9787" width="10.85546875" style="1" customWidth="1"/>
    <col min="9788" max="9788" width="11.85546875" style="1" customWidth="1"/>
    <col min="9789" max="9789" width="12.42578125" style="1" customWidth="1"/>
    <col min="9790" max="9790" width="12.28515625" style="1" customWidth="1"/>
    <col min="9791" max="9791" width="12.140625" style="1" customWidth="1"/>
    <col min="9792" max="9792" width="11.85546875" style="1" customWidth="1"/>
    <col min="9793" max="9793" width="12.140625" style="1" customWidth="1"/>
    <col min="9794" max="9794" width="11.140625" style="1" customWidth="1"/>
    <col min="9795" max="9796" width="11.28515625" style="1" customWidth="1"/>
    <col min="9797" max="10033" width="9.140625" style="1"/>
    <col min="10034" max="10034" width="6.7109375" style="1" customWidth="1"/>
    <col min="10035" max="10035" width="10" style="1" customWidth="1"/>
    <col min="10036" max="10036" width="10.85546875" style="1" customWidth="1"/>
    <col min="10037" max="10037" width="56.140625" style="1" customWidth="1"/>
    <col min="10038" max="10038" width="13" style="1" customWidth="1"/>
    <col min="10039" max="10039" width="11" style="1" customWidth="1"/>
    <col min="10040" max="10040" width="11.85546875" style="1" customWidth="1"/>
    <col min="10041" max="10041" width="12.28515625" style="1" customWidth="1"/>
    <col min="10042" max="10042" width="11.85546875" style="1" customWidth="1"/>
    <col min="10043" max="10043" width="10.85546875" style="1" customWidth="1"/>
    <col min="10044" max="10044" width="11.85546875" style="1" customWidth="1"/>
    <col min="10045" max="10045" width="12.42578125" style="1" customWidth="1"/>
    <col min="10046" max="10046" width="12.28515625" style="1" customWidth="1"/>
    <col min="10047" max="10047" width="12.140625" style="1" customWidth="1"/>
    <col min="10048" max="10048" width="11.85546875" style="1" customWidth="1"/>
    <col min="10049" max="10049" width="12.140625" style="1" customWidth="1"/>
    <col min="10050" max="10050" width="11.140625" style="1" customWidth="1"/>
    <col min="10051" max="10052" width="11.28515625" style="1" customWidth="1"/>
    <col min="10053" max="10289" width="9.140625" style="1"/>
    <col min="10290" max="10290" width="6.7109375" style="1" customWidth="1"/>
    <col min="10291" max="10291" width="10" style="1" customWidth="1"/>
    <col min="10292" max="10292" width="10.85546875" style="1" customWidth="1"/>
    <col min="10293" max="10293" width="56.140625" style="1" customWidth="1"/>
    <col min="10294" max="10294" width="13" style="1" customWidth="1"/>
    <col min="10295" max="10295" width="11" style="1" customWidth="1"/>
    <col min="10296" max="10296" width="11.85546875" style="1" customWidth="1"/>
    <col min="10297" max="10297" width="12.28515625" style="1" customWidth="1"/>
    <col min="10298" max="10298" width="11.85546875" style="1" customWidth="1"/>
    <col min="10299" max="10299" width="10.85546875" style="1" customWidth="1"/>
    <col min="10300" max="10300" width="11.85546875" style="1" customWidth="1"/>
    <col min="10301" max="10301" width="12.42578125" style="1" customWidth="1"/>
    <col min="10302" max="10302" width="12.28515625" style="1" customWidth="1"/>
    <col min="10303" max="10303" width="12.140625" style="1" customWidth="1"/>
    <col min="10304" max="10304" width="11.85546875" style="1" customWidth="1"/>
    <col min="10305" max="10305" width="12.140625" style="1" customWidth="1"/>
    <col min="10306" max="10306" width="11.140625" style="1" customWidth="1"/>
    <col min="10307" max="10308" width="11.28515625" style="1" customWidth="1"/>
    <col min="10309" max="10545" width="9.140625" style="1"/>
    <col min="10546" max="10546" width="6.7109375" style="1" customWidth="1"/>
    <col min="10547" max="10547" width="10" style="1" customWidth="1"/>
    <col min="10548" max="10548" width="10.85546875" style="1" customWidth="1"/>
    <col min="10549" max="10549" width="56.140625" style="1" customWidth="1"/>
    <col min="10550" max="10550" width="13" style="1" customWidth="1"/>
    <col min="10551" max="10551" width="11" style="1" customWidth="1"/>
    <col min="10552" max="10552" width="11.85546875" style="1" customWidth="1"/>
    <col min="10553" max="10553" width="12.28515625" style="1" customWidth="1"/>
    <col min="10554" max="10554" width="11.85546875" style="1" customWidth="1"/>
    <col min="10555" max="10555" width="10.85546875" style="1" customWidth="1"/>
    <col min="10556" max="10556" width="11.85546875" style="1" customWidth="1"/>
    <col min="10557" max="10557" width="12.42578125" style="1" customWidth="1"/>
    <col min="10558" max="10558" width="12.28515625" style="1" customWidth="1"/>
    <col min="10559" max="10559" width="12.140625" style="1" customWidth="1"/>
    <col min="10560" max="10560" width="11.85546875" style="1" customWidth="1"/>
    <col min="10561" max="10561" width="12.140625" style="1" customWidth="1"/>
    <col min="10562" max="10562" width="11.140625" style="1" customWidth="1"/>
    <col min="10563" max="10564" width="11.28515625" style="1" customWidth="1"/>
    <col min="10565" max="10801" width="9.140625" style="1"/>
    <col min="10802" max="10802" width="6.7109375" style="1" customWidth="1"/>
    <col min="10803" max="10803" width="10" style="1" customWidth="1"/>
    <col min="10804" max="10804" width="10.85546875" style="1" customWidth="1"/>
    <col min="10805" max="10805" width="56.140625" style="1" customWidth="1"/>
    <col min="10806" max="10806" width="13" style="1" customWidth="1"/>
    <col min="10807" max="10807" width="11" style="1" customWidth="1"/>
    <col min="10808" max="10808" width="11.85546875" style="1" customWidth="1"/>
    <col min="10809" max="10809" width="12.28515625" style="1" customWidth="1"/>
    <col min="10810" max="10810" width="11.85546875" style="1" customWidth="1"/>
    <col min="10811" max="10811" width="10.85546875" style="1" customWidth="1"/>
    <col min="10812" max="10812" width="11.85546875" style="1" customWidth="1"/>
    <col min="10813" max="10813" width="12.42578125" style="1" customWidth="1"/>
    <col min="10814" max="10814" width="12.28515625" style="1" customWidth="1"/>
    <col min="10815" max="10815" width="12.140625" style="1" customWidth="1"/>
    <col min="10816" max="10816" width="11.85546875" style="1" customWidth="1"/>
    <col min="10817" max="10817" width="12.140625" style="1" customWidth="1"/>
    <col min="10818" max="10818" width="11.140625" style="1" customWidth="1"/>
    <col min="10819" max="10820" width="11.28515625" style="1" customWidth="1"/>
    <col min="10821" max="11057" width="9.140625" style="1"/>
    <col min="11058" max="11058" width="6.7109375" style="1" customWidth="1"/>
    <col min="11059" max="11059" width="10" style="1" customWidth="1"/>
    <col min="11060" max="11060" width="10.85546875" style="1" customWidth="1"/>
    <col min="11061" max="11061" width="56.140625" style="1" customWidth="1"/>
    <col min="11062" max="11062" width="13" style="1" customWidth="1"/>
    <col min="11063" max="11063" width="11" style="1" customWidth="1"/>
    <col min="11064" max="11064" width="11.85546875" style="1" customWidth="1"/>
    <col min="11065" max="11065" width="12.28515625" style="1" customWidth="1"/>
    <col min="11066" max="11066" width="11.85546875" style="1" customWidth="1"/>
    <col min="11067" max="11067" width="10.85546875" style="1" customWidth="1"/>
    <col min="11068" max="11068" width="11.85546875" style="1" customWidth="1"/>
    <col min="11069" max="11069" width="12.42578125" style="1" customWidth="1"/>
    <col min="11070" max="11070" width="12.28515625" style="1" customWidth="1"/>
    <col min="11071" max="11071" width="12.140625" style="1" customWidth="1"/>
    <col min="11072" max="11072" width="11.85546875" style="1" customWidth="1"/>
    <col min="11073" max="11073" width="12.140625" style="1" customWidth="1"/>
    <col min="11074" max="11074" width="11.140625" style="1" customWidth="1"/>
    <col min="11075" max="11076" width="11.28515625" style="1" customWidth="1"/>
    <col min="11077" max="11313" width="9.140625" style="1"/>
    <col min="11314" max="11314" width="6.7109375" style="1" customWidth="1"/>
    <col min="11315" max="11315" width="10" style="1" customWidth="1"/>
    <col min="11316" max="11316" width="10.85546875" style="1" customWidth="1"/>
    <col min="11317" max="11317" width="56.140625" style="1" customWidth="1"/>
    <col min="11318" max="11318" width="13" style="1" customWidth="1"/>
    <col min="11319" max="11319" width="11" style="1" customWidth="1"/>
    <col min="11320" max="11320" width="11.85546875" style="1" customWidth="1"/>
    <col min="11321" max="11321" width="12.28515625" style="1" customWidth="1"/>
    <col min="11322" max="11322" width="11.85546875" style="1" customWidth="1"/>
    <col min="11323" max="11323" width="10.85546875" style="1" customWidth="1"/>
    <col min="11324" max="11324" width="11.85546875" style="1" customWidth="1"/>
    <col min="11325" max="11325" width="12.42578125" style="1" customWidth="1"/>
    <col min="11326" max="11326" width="12.28515625" style="1" customWidth="1"/>
    <col min="11327" max="11327" width="12.140625" style="1" customWidth="1"/>
    <col min="11328" max="11328" width="11.85546875" style="1" customWidth="1"/>
    <col min="11329" max="11329" width="12.140625" style="1" customWidth="1"/>
    <col min="11330" max="11330" width="11.140625" style="1" customWidth="1"/>
    <col min="11331" max="11332" width="11.28515625" style="1" customWidth="1"/>
    <col min="11333" max="11569" width="9.140625" style="1"/>
    <col min="11570" max="11570" width="6.7109375" style="1" customWidth="1"/>
    <col min="11571" max="11571" width="10" style="1" customWidth="1"/>
    <col min="11572" max="11572" width="10.85546875" style="1" customWidth="1"/>
    <col min="11573" max="11573" width="56.140625" style="1" customWidth="1"/>
    <col min="11574" max="11574" width="13" style="1" customWidth="1"/>
    <col min="11575" max="11575" width="11" style="1" customWidth="1"/>
    <col min="11576" max="11576" width="11.85546875" style="1" customWidth="1"/>
    <col min="11577" max="11577" width="12.28515625" style="1" customWidth="1"/>
    <col min="11578" max="11578" width="11.85546875" style="1" customWidth="1"/>
    <col min="11579" max="11579" width="10.85546875" style="1" customWidth="1"/>
    <col min="11580" max="11580" width="11.85546875" style="1" customWidth="1"/>
    <col min="11581" max="11581" width="12.42578125" style="1" customWidth="1"/>
    <col min="11582" max="11582" width="12.28515625" style="1" customWidth="1"/>
    <col min="11583" max="11583" width="12.140625" style="1" customWidth="1"/>
    <col min="11584" max="11584" width="11.85546875" style="1" customWidth="1"/>
    <col min="11585" max="11585" width="12.140625" style="1" customWidth="1"/>
    <col min="11586" max="11586" width="11.140625" style="1" customWidth="1"/>
    <col min="11587" max="11588" width="11.28515625" style="1" customWidth="1"/>
    <col min="11589" max="11825" width="9.140625" style="1"/>
    <col min="11826" max="11826" width="6.7109375" style="1" customWidth="1"/>
    <col min="11827" max="11827" width="10" style="1" customWidth="1"/>
    <col min="11828" max="11828" width="10.85546875" style="1" customWidth="1"/>
    <col min="11829" max="11829" width="56.140625" style="1" customWidth="1"/>
    <col min="11830" max="11830" width="13" style="1" customWidth="1"/>
    <col min="11831" max="11831" width="11" style="1" customWidth="1"/>
    <col min="11832" max="11832" width="11.85546875" style="1" customWidth="1"/>
    <col min="11833" max="11833" width="12.28515625" style="1" customWidth="1"/>
    <col min="11834" max="11834" width="11.85546875" style="1" customWidth="1"/>
    <col min="11835" max="11835" width="10.85546875" style="1" customWidth="1"/>
    <col min="11836" max="11836" width="11.85546875" style="1" customWidth="1"/>
    <col min="11837" max="11837" width="12.42578125" style="1" customWidth="1"/>
    <col min="11838" max="11838" width="12.28515625" style="1" customWidth="1"/>
    <col min="11839" max="11839" width="12.140625" style="1" customWidth="1"/>
    <col min="11840" max="11840" width="11.85546875" style="1" customWidth="1"/>
    <col min="11841" max="11841" width="12.140625" style="1" customWidth="1"/>
    <col min="11842" max="11842" width="11.140625" style="1" customWidth="1"/>
    <col min="11843" max="11844" width="11.28515625" style="1" customWidth="1"/>
    <col min="11845" max="12081" width="9.140625" style="1"/>
    <col min="12082" max="12082" width="6.7109375" style="1" customWidth="1"/>
    <col min="12083" max="12083" width="10" style="1" customWidth="1"/>
    <col min="12084" max="12084" width="10.85546875" style="1" customWidth="1"/>
    <col min="12085" max="12085" width="56.140625" style="1" customWidth="1"/>
    <col min="12086" max="12086" width="13" style="1" customWidth="1"/>
    <col min="12087" max="12087" width="11" style="1" customWidth="1"/>
    <col min="12088" max="12088" width="11.85546875" style="1" customWidth="1"/>
    <col min="12089" max="12089" width="12.28515625" style="1" customWidth="1"/>
    <col min="12090" max="12090" width="11.85546875" style="1" customWidth="1"/>
    <col min="12091" max="12091" width="10.85546875" style="1" customWidth="1"/>
    <col min="12092" max="12092" width="11.85546875" style="1" customWidth="1"/>
    <col min="12093" max="12093" width="12.42578125" style="1" customWidth="1"/>
    <col min="12094" max="12094" width="12.28515625" style="1" customWidth="1"/>
    <col min="12095" max="12095" width="12.140625" style="1" customWidth="1"/>
    <col min="12096" max="12096" width="11.85546875" style="1" customWidth="1"/>
    <col min="12097" max="12097" width="12.140625" style="1" customWidth="1"/>
    <col min="12098" max="12098" width="11.140625" style="1" customWidth="1"/>
    <col min="12099" max="12100" width="11.28515625" style="1" customWidth="1"/>
    <col min="12101" max="12337" width="9.140625" style="1"/>
    <col min="12338" max="12338" width="6.7109375" style="1" customWidth="1"/>
    <col min="12339" max="12339" width="10" style="1" customWidth="1"/>
    <col min="12340" max="12340" width="10.85546875" style="1" customWidth="1"/>
    <col min="12341" max="12341" width="56.140625" style="1" customWidth="1"/>
    <col min="12342" max="12342" width="13" style="1" customWidth="1"/>
    <col min="12343" max="12343" width="11" style="1" customWidth="1"/>
    <col min="12344" max="12344" width="11.85546875" style="1" customWidth="1"/>
    <col min="12345" max="12345" width="12.28515625" style="1" customWidth="1"/>
    <col min="12346" max="12346" width="11.85546875" style="1" customWidth="1"/>
    <col min="12347" max="12347" width="10.85546875" style="1" customWidth="1"/>
    <col min="12348" max="12348" width="11.85546875" style="1" customWidth="1"/>
    <col min="12349" max="12349" width="12.42578125" style="1" customWidth="1"/>
    <col min="12350" max="12350" width="12.28515625" style="1" customWidth="1"/>
    <col min="12351" max="12351" width="12.140625" style="1" customWidth="1"/>
    <col min="12352" max="12352" width="11.85546875" style="1" customWidth="1"/>
    <col min="12353" max="12353" width="12.140625" style="1" customWidth="1"/>
    <col min="12354" max="12354" width="11.140625" style="1" customWidth="1"/>
    <col min="12355" max="12356" width="11.28515625" style="1" customWidth="1"/>
    <col min="12357" max="12593" width="9.140625" style="1"/>
    <col min="12594" max="12594" width="6.7109375" style="1" customWidth="1"/>
    <col min="12595" max="12595" width="10" style="1" customWidth="1"/>
    <col min="12596" max="12596" width="10.85546875" style="1" customWidth="1"/>
    <col min="12597" max="12597" width="56.140625" style="1" customWidth="1"/>
    <col min="12598" max="12598" width="13" style="1" customWidth="1"/>
    <col min="12599" max="12599" width="11" style="1" customWidth="1"/>
    <col min="12600" max="12600" width="11.85546875" style="1" customWidth="1"/>
    <col min="12601" max="12601" width="12.28515625" style="1" customWidth="1"/>
    <col min="12602" max="12602" width="11.85546875" style="1" customWidth="1"/>
    <col min="12603" max="12603" width="10.85546875" style="1" customWidth="1"/>
    <col min="12604" max="12604" width="11.85546875" style="1" customWidth="1"/>
    <col min="12605" max="12605" width="12.42578125" style="1" customWidth="1"/>
    <col min="12606" max="12606" width="12.28515625" style="1" customWidth="1"/>
    <col min="12607" max="12607" width="12.140625" style="1" customWidth="1"/>
    <col min="12608" max="12608" width="11.85546875" style="1" customWidth="1"/>
    <col min="12609" max="12609" width="12.140625" style="1" customWidth="1"/>
    <col min="12610" max="12610" width="11.140625" style="1" customWidth="1"/>
    <col min="12611" max="12612" width="11.28515625" style="1" customWidth="1"/>
    <col min="12613" max="12849" width="9.140625" style="1"/>
    <col min="12850" max="12850" width="6.7109375" style="1" customWidth="1"/>
    <col min="12851" max="12851" width="10" style="1" customWidth="1"/>
    <col min="12852" max="12852" width="10.85546875" style="1" customWidth="1"/>
    <col min="12853" max="12853" width="56.140625" style="1" customWidth="1"/>
    <col min="12854" max="12854" width="13" style="1" customWidth="1"/>
    <col min="12855" max="12855" width="11" style="1" customWidth="1"/>
    <col min="12856" max="12856" width="11.85546875" style="1" customWidth="1"/>
    <col min="12857" max="12857" width="12.28515625" style="1" customWidth="1"/>
    <col min="12858" max="12858" width="11.85546875" style="1" customWidth="1"/>
    <col min="12859" max="12859" width="10.85546875" style="1" customWidth="1"/>
    <col min="12860" max="12860" width="11.85546875" style="1" customWidth="1"/>
    <col min="12861" max="12861" width="12.42578125" style="1" customWidth="1"/>
    <col min="12862" max="12862" width="12.28515625" style="1" customWidth="1"/>
    <col min="12863" max="12863" width="12.140625" style="1" customWidth="1"/>
    <col min="12864" max="12864" width="11.85546875" style="1" customWidth="1"/>
    <col min="12865" max="12865" width="12.140625" style="1" customWidth="1"/>
    <col min="12866" max="12866" width="11.140625" style="1" customWidth="1"/>
    <col min="12867" max="12868" width="11.28515625" style="1" customWidth="1"/>
    <col min="12869" max="13105" width="9.140625" style="1"/>
    <col min="13106" max="13106" width="6.7109375" style="1" customWidth="1"/>
    <col min="13107" max="13107" width="10" style="1" customWidth="1"/>
    <col min="13108" max="13108" width="10.85546875" style="1" customWidth="1"/>
    <col min="13109" max="13109" width="56.140625" style="1" customWidth="1"/>
    <col min="13110" max="13110" width="13" style="1" customWidth="1"/>
    <col min="13111" max="13111" width="11" style="1" customWidth="1"/>
    <col min="13112" max="13112" width="11.85546875" style="1" customWidth="1"/>
    <col min="13113" max="13113" width="12.28515625" style="1" customWidth="1"/>
    <col min="13114" max="13114" width="11.85546875" style="1" customWidth="1"/>
    <col min="13115" max="13115" width="10.85546875" style="1" customWidth="1"/>
    <col min="13116" max="13116" width="11.85546875" style="1" customWidth="1"/>
    <col min="13117" max="13117" width="12.42578125" style="1" customWidth="1"/>
    <col min="13118" max="13118" width="12.28515625" style="1" customWidth="1"/>
    <col min="13119" max="13119" width="12.140625" style="1" customWidth="1"/>
    <col min="13120" max="13120" width="11.85546875" style="1" customWidth="1"/>
    <col min="13121" max="13121" width="12.140625" style="1" customWidth="1"/>
    <col min="13122" max="13122" width="11.140625" style="1" customWidth="1"/>
    <col min="13123" max="13124" width="11.28515625" style="1" customWidth="1"/>
    <col min="13125" max="13361" width="9.140625" style="1"/>
    <col min="13362" max="13362" width="6.7109375" style="1" customWidth="1"/>
    <col min="13363" max="13363" width="10" style="1" customWidth="1"/>
    <col min="13364" max="13364" width="10.85546875" style="1" customWidth="1"/>
    <col min="13365" max="13365" width="56.140625" style="1" customWidth="1"/>
    <col min="13366" max="13366" width="13" style="1" customWidth="1"/>
    <col min="13367" max="13367" width="11" style="1" customWidth="1"/>
    <col min="13368" max="13368" width="11.85546875" style="1" customWidth="1"/>
    <col min="13369" max="13369" width="12.28515625" style="1" customWidth="1"/>
    <col min="13370" max="13370" width="11.85546875" style="1" customWidth="1"/>
    <col min="13371" max="13371" width="10.85546875" style="1" customWidth="1"/>
    <col min="13372" max="13372" width="11.85546875" style="1" customWidth="1"/>
    <col min="13373" max="13373" width="12.42578125" style="1" customWidth="1"/>
    <col min="13374" max="13374" width="12.28515625" style="1" customWidth="1"/>
    <col min="13375" max="13375" width="12.140625" style="1" customWidth="1"/>
    <col min="13376" max="13376" width="11.85546875" style="1" customWidth="1"/>
    <col min="13377" max="13377" width="12.140625" style="1" customWidth="1"/>
    <col min="13378" max="13378" width="11.140625" style="1" customWidth="1"/>
    <col min="13379" max="13380" width="11.28515625" style="1" customWidth="1"/>
    <col min="13381" max="13617" width="9.140625" style="1"/>
    <col min="13618" max="13618" width="6.7109375" style="1" customWidth="1"/>
    <col min="13619" max="13619" width="10" style="1" customWidth="1"/>
    <col min="13620" max="13620" width="10.85546875" style="1" customWidth="1"/>
    <col min="13621" max="13621" width="56.140625" style="1" customWidth="1"/>
    <col min="13622" max="13622" width="13" style="1" customWidth="1"/>
    <col min="13623" max="13623" width="11" style="1" customWidth="1"/>
    <col min="13624" max="13624" width="11.85546875" style="1" customWidth="1"/>
    <col min="13625" max="13625" width="12.28515625" style="1" customWidth="1"/>
    <col min="13626" max="13626" width="11.85546875" style="1" customWidth="1"/>
    <col min="13627" max="13627" width="10.85546875" style="1" customWidth="1"/>
    <col min="13628" max="13628" width="11.85546875" style="1" customWidth="1"/>
    <col min="13629" max="13629" width="12.42578125" style="1" customWidth="1"/>
    <col min="13630" max="13630" width="12.28515625" style="1" customWidth="1"/>
    <col min="13631" max="13631" width="12.140625" style="1" customWidth="1"/>
    <col min="13632" max="13632" width="11.85546875" style="1" customWidth="1"/>
    <col min="13633" max="13633" width="12.140625" style="1" customWidth="1"/>
    <col min="13634" max="13634" width="11.140625" style="1" customWidth="1"/>
    <col min="13635" max="13636" width="11.28515625" style="1" customWidth="1"/>
    <col min="13637" max="13873" width="9.140625" style="1"/>
    <col min="13874" max="13874" width="6.7109375" style="1" customWidth="1"/>
    <col min="13875" max="13875" width="10" style="1" customWidth="1"/>
    <col min="13876" max="13876" width="10.85546875" style="1" customWidth="1"/>
    <col min="13877" max="13877" width="56.140625" style="1" customWidth="1"/>
    <col min="13878" max="13878" width="13" style="1" customWidth="1"/>
    <col min="13879" max="13879" width="11" style="1" customWidth="1"/>
    <col min="13880" max="13880" width="11.85546875" style="1" customWidth="1"/>
    <col min="13881" max="13881" width="12.28515625" style="1" customWidth="1"/>
    <col min="13882" max="13882" width="11.85546875" style="1" customWidth="1"/>
    <col min="13883" max="13883" width="10.85546875" style="1" customWidth="1"/>
    <col min="13884" max="13884" width="11.85546875" style="1" customWidth="1"/>
    <col min="13885" max="13885" width="12.42578125" style="1" customWidth="1"/>
    <col min="13886" max="13886" width="12.28515625" style="1" customWidth="1"/>
    <col min="13887" max="13887" width="12.140625" style="1" customWidth="1"/>
    <col min="13888" max="13888" width="11.85546875" style="1" customWidth="1"/>
    <col min="13889" max="13889" width="12.140625" style="1" customWidth="1"/>
    <col min="13890" max="13890" width="11.140625" style="1" customWidth="1"/>
    <col min="13891" max="13892" width="11.28515625" style="1" customWidth="1"/>
    <col min="13893" max="14129" width="9.140625" style="1"/>
    <col min="14130" max="14130" width="6.7109375" style="1" customWidth="1"/>
    <col min="14131" max="14131" width="10" style="1" customWidth="1"/>
    <col min="14132" max="14132" width="10.85546875" style="1" customWidth="1"/>
    <col min="14133" max="14133" width="56.140625" style="1" customWidth="1"/>
    <col min="14134" max="14134" width="13" style="1" customWidth="1"/>
    <col min="14135" max="14135" width="11" style="1" customWidth="1"/>
    <col min="14136" max="14136" width="11.85546875" style="1" customWidth="1"/>
    <col min="14137" max="14137" width="12.28515625" style="1" customWidth="1"/>
    <col min="14138" max="14138" width="11.85546875" style="1" customWidth="1"/>
    <col min="14139" max="14139" width="10.85546875" style="1" customWidth="1"/>
    <col min="14140" max="14140" width="11.85546875" style="1" customWidth="1"/>
    <col min="14141" max="14141" width="12.42578125" style="1" customWidth="1"/>
    <col min="14142" max="14142" width="12.28515625" style="1" customWidth="1"/>
    <col min="14143" max="14143" width="12.140625" style="1" customWidth="1"/>
    <col min="14144" max="14144" width="11.85546875" style="1" customWidth="1"/>
    <col min="14145" max="14145" width="12.140625" style="1" customWidth="1"/>
    <col min="14146" max="14146" width="11.140625" style="1" customWidth="1"/>
    <col min="14147" max="14148" width="11.28515625" style="1" customWidth="1"/>
    <col min="14149" max="14385" width="9.140625" style="1"/>
    <col min="14386" max="14386" width="6.7109375" style="1" customWidth="1"/>
    <col min="14387" max="14387" width="10" style="1" customWidth="1"/>
    <col min="14388" max="14388" width="10.85546875" style="1" customWidth="1"/>
    <col min="14389" max="14389" width="56.140625" style="1" customWidth="1"/>
    <col min="14390" max="14390" width="13" style="1" customWidth="1"/>
    <col min="14391" max="14391" width="11" style="1" customWidth="1"/>
    <col min="14392" max="14392" width="11.85546875" style="1" customWidth="1"/>
    <col min="14393" max="14393" width="12.28515625" style="1" customWidth="1"/>
    <col min="14394" max="14394" width="11.85546875" style="1" customWidth="1"/>
    <col min="14395" max="14395" width="10.85546875" style="1" customWidth="1"/>
    <col min="14396" max="14396" width="11.85546875" style="1" customWidth="1"/>
    <col min="14397" max="14397" width="12.42578125" style="1" customWidth="1"/>
    <col min="14398" max="14398" width="12.28515625" style="1" customWidth="1"/>
    <col min="14399" max="14399" width="12.140625" style="1" customWidth="1"/>
    <col min="14400" max="14400" width="11.85546875" style="1" customWidth="1"/>
    <col min="14401" max="14401" width="12.140625" style="1" customWidth="1"/>
    <col min="14402" max="14402" width="11.140625" style="1" customWidth="1"/>
    <col min="14403" max="14404" width="11.28515625" style="1" customWidth="1"/>
    <col min="14405" max="14641" width="9.140625" style="1"/>
    <col min="14642" max="14642" width="6.7109375" style="1" customWidth="1"/>
    <col min="14643" max="14643" width="10" style="1" customWidth="1"/>
    <col min="14644" max="14644" width="10.85546875" style="1" customWidth="1"/>
    <col min="14645" max="14645" width="56.140625" style="1" customWidth="1"/>
    <col min="14646" max="14646" width="13" style="1" customWidth="1"/>
    <col min="14647" max="14647" width="11" style="1" customWidth="1"/>
    <col min="14648" max="14648" width="11.85546875" style="1" customWidth="1"/>
    <col min="14649" max="14649" width="12.28515625" style="1" customWidth="1"/>
    <col min="14650" max="14650" width="11.85546875" style="1" customWidth="1"/>
    <col min="14651" max="14651" width="10.85546875" style="1" customWidth="1"/>
    <col min="14652" max="14652" width="11.85546875" style="1" customWidth="1"/>
    <col min="14653" max="14653" width="12.42578125" style="1" customWidth="1"/>
    <col min="14654" max="14654" width="12.28515625" style="1" customWidth="1"/>
    <col min="14655" max="14655" width="12.140625" style="1" customWidth="1"/>
    <col min="14656" max="14656" width="11.85546875" style="1" customWidth="1"/>
    <col min="14657" max="14657" width="12.140625" style="1" customWidth="1"/>
    <col min="14658" max="14658" width="11.140625" style="1" customWidth="1"/>
    <col min="14659" max="14660" width="11.28515625" style="1" customWidth="1"/>
    <col min="14661" max="14897" width="9.140625" style="1"/>
    <col min="14898" max="14898" width="6.7109375" style="1" customWidth="1"/>
    <col min="14899" max="14899" width="10" style="1" customWidth="1"/>
    <col min="14900" max="14900" width="10.85546875" style="1" customWidth="1"/>
    <col min="14901" max="14901" width="56.140625" style="1" customWidth="1"/>
    <col min="14902" max="14902" width="13" style="1" customWidth="1"/>
    <col min="14903" max="14903" width="11" style="1" customWidth="1"/>
    <col min="14904" max="14904" width="11.85546875" style="1" customWidth="1"/>
    <col min="14905" max="14905" width="12.28515625" style="1" customWidth="1"/>
    <col min="14906" max="14906" width="11.85546875" style="1" customWidth="1"/>
    <col min="14907" max="14907" width="10.85546875" style="1" customWidth="1"/>
    <col min="14908" max="14908" width="11.85546875" style="1" customWidth="1"/>
    <col min="14909" max="14909" width="12.42578125" style="1" customWidth="1"/>
    <col min="14910" max="14910" width="12.28515625" style="1" customWidth="1"/>
    <col min="14911" max="14911" width="12.140625" style="1" customWidth="1"/>
    <col min="14912" max="14912" width="11.85546875" style="1" customWidth="1"/>
    <col min="14913" max="14913" width="12.140625" style="1" customWidth="1"/>
    <col min="14914" max="14914" width="11.140625" style="1" customWidth="1"/>
    <col min="14915" max="14916" width="11.28515625" style="1" customWidth="1"/>
    <col min="14917" max="15153" width="9.140625" style="1"/>
    <col min="15154" max="15154" width="6.7109375" style="1" customWidth="1"/>
    <col min="15155" max="15155" width="10" style="1" customWidth="1"/>
    <col min="15156" max="15156" width="10.85546875" style="1" customWidth="1"/>
    <col min="15157" max="15157" width="56.140625" style="1" customWidth="1"/>
    <col min="15158" max="15158" width="13" style="1" customWidth="1"/>
    <col min="15159" max="15159" width="11" style="1" customWidth="1"/>
    <col min="15160" max="15160" width="11.85546875" style="1" customWidth="1"/>
    <col min="15161" max="15161" width="12.28515625" style="1" customWidth="1"/>
    <col min="15162" max="15162" width="11.85546875" style="1" customWidth="1"/>
    <col min="15163" max="15163" width="10.85546875" style="1" customWidth="1"/>
    <col min="15164" max="15164" width="11.85546875" style="1" customWidth="1"/>
    <col min="15165" max="15165" width="12.42578125" style="1" customWidth="1"/>
    <col min="15166" max="15166" width="12.28515625" style="1" customWidth="1"/>
    <col min="15167" max="15167" width="12.140625" style="1" customWidth="1"/>
    <col min="15168" max="15168" width="11.85546875" style="1" customWidth="1"/>
    <col min="15169" max="15169" width="12.140625" style="1" customWidth="1"/>
    <col min="15170" max="15170" width="11.140625" style="1" customWidth="1"/>
    <col min="15171" max="15172" width="11.28515625" style="1" customWidth="1"/>
    <col min="15173" max="15409" width="9.140625" style="1"/>
    <col min="15410" max="15410" width="6.7109375" style="1" customWidth="1"/>
    <col min="15411" max="15411" width="10" style="1" customWidth="1"/>
    <col min="15412" max="15412" width="10.85546875" style="1" customWidth="1"/>
    <col min="15413" max="15413" width="56.140625" style="1" customWidth="1"/>
    <col min="15414" max="15414" width="13" style="1" customWidth="1"/>
    <col min="15415" max="15415" width="11" style="1" customWidth="1"/>
    <col min="15416" max="15416" width="11.85546875" style="1" customWidth="1"/>
    <col min="15417" max="15417" width="12.28515625" style="1" customWidth="1"/>
    <col min="15418" max="15418" width="11.85546875" style="1" customWidth="1"/>
    <col min="15419" max="15419" width="10.85546875" style="1" customWidth="1"/>
    <col min="15420" max="15420" width="11.85546875" style="1" customWidth="1"/>
    <col min="15421" max="15421" width="12.42578125" style="1" customWidth="1"/>
    <col min="15422" max="15422" width="12.28515625" style="1" customWidth="1"/>
    <col min="15423" max="15423" width="12.140625" style="1" customWidth="1"/>
    <col min="15424" max="15424" width="11.85546875" style="1" customWidth="1"/>
    <col min="15425" max="15425" width="12.140625" style="1" customWidth="1"/>
    <col min="15426" max="15426" width="11.140625" style="1" customWidth="1"/>
    <col min="15427" max="15428" width="11.28515625" style="1" customWidth="1"/>
    <col min="15429" max="15665" width="9.140625" style="1"/>
    <col min="15666" max="15666" width="6.7109375" style="1" customWidth="1"/>
    <col min="15667" max="15667" width="10" style="1" customWidth="1"/>
    <col min="15668" max="15668" width="10.85546875" style="1" customWidth="1"/>
    <col min="15669" max="15669" width="56.140625" style="1" customWidth="1"/>
    <col min="15670" max="15670" width="13" style="1" customWidth="1"/>
    <col min="15671" max="15671" width="11" style="1" customWidth="1"/>
    <col min="15672" max="15672" width="11.85546875" style="1" customWidth="1"/>
    <col min="15673" max="15673" width="12.28515625" style="1" customWidth="1"/>
    <col min="15674" max="15674" width="11.85546875" style="1" customWidth="1"/>
    <col min="15675" max="15675" width="10.85546875" style="1" customWidth="1"/>
    <col min="15676" max="15676" width="11.85546875" style="1" customWidth="1"/>
    <col min="15677" max="15677" width="12.42578125" style="1" customWidth="1"/>
    <col min="15678" max="15678" width="12.28515625" style="1" customWidth="1"/>
    <col min="15679" max="15679" width="12.140625" style="1" customWidth="1"/>
    <col min="15680" max="15680" width="11.85546875" style="1" customWidth="1"/>
    <col min="15681" max="15681" width="12.140625" style="1" customWidth="1"/>
    <col min="15682" max="15682" width="11.140625" style="1" customWidth="1"/>
    <col min="15683" max="15684" width="11.28515625" style="1" customWidth="1"/>
    <col min="15685" max="15921" width="9.140625" style="1"/>
    <col min="15922" max="15922" width="6.7109375" style="1" customWidth="1"/>
    <col min="15923" max="15923" width="10" style="1" customWidth="1"/>
    <col min="15924" max="15924" width="10.85546875" style="1" customWidth="1"/>
    <col min="15925" max="15925" width="56.140625" style="1" customWidth="1"/>
    <col min="15926" max="15926" width="13" style="1" customWidth="1"/>
    <col min="15927" max="15927" width="11" style="1" customWidth="1"/>
    <col min="15928" max="15928" width="11.85546875" style="1" customWidth="1"/>
    <col min="15929" max="15929" width="12.28515625" style="1" customWidth="1"/>
    <col min="15930" max="15930" width="11.85546875" style="1" customWidth="1"/>
    <col min="15931" max="15931" width="10.85546875" style="1" customWidth="1"/>
    <col min="15932" max="15932" width="11.85546875" style="1" customWidth="1"/>
    <col min="15933" max="15933" width="12.42578125" style="1" customWidth="1"/>
    <col min="15934" max="15934" width="12.28515625" style="1" customWidth="1"/>
    <col min="15935" max="15935" width="12.140625" style="1" customWidth="1"/>
    <col min="15936" max="15936" width="11.85546875" style="1" customWidth="1"/>
    <col min="15937" max="15937" width="12.140625" style="1" customWidth="1"/>
    <col min="15938" max="15938" width="11.140625" style="1" customWidth="1"/>
    <col min="15939" max="15940" width="11.28515625" style="1" customWidth="1"/>
    <col min="15941" max="16384" width="9.140625" style="1"/>
  </cols>
  <sheetData>
    <row r="1" spans="1:19" x14ac:dyDescent="0.3">
      <c r="P1" s="1" t="s">
        <v>27</v>
      </c>
    </row>
    <row r="2" spans="1:19" x14ac:dyDescent="0.3">
      <c r="P2" s="1" t="s">
        <v>25</v>
      </c>
    </row>
    <row r="3" spans="1:19" x14ac:dyDescent="0.3">
      <c r="P3" s="1" t="s">
        <v>98</v>
      </c>
    </row>
    <row r="4" spans="1:19" x14ac:dyDescent="0.3">
      <c r="M4" s="8"/>
    </row>
    <row r="5" spans="1:19" x14ac:dyDescent="0.3">
      <c r="A5" s="139" t="s">
        <v>26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</row>
    <row r="6" spans="1:19" ht="18.75" customHeight="1" x14ac:dyDescent="0.3">
      <c r="A6" s="4"/>
      <c r="B6" s="5"/>
      <c r="C6" s="4"/>
      <c r="D6" s="6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x14ac:dyDescent="0.3">
      <c r="A7" s="4"/>
      <c r="B7" s="5"/>
      <c r="C7" s="4"/>
      <c r="D7" s="7" t="s">
        <v>28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</row>
    <row r="8" spans="1:19" x14ac:dyDescent="0.3">
      <c r="M8" s="8"/>
    </row>
    <row r="9" spans="1:19" s="5" customFormat="1" x14ac:dyDescent="0.3">
      <c r="A9" s="154" t="s">
        <v>5</v>
      </c>
      <c r="B9" s="155" t="s">
        <v>11</v>
      </c>
      <c r="C9" s="154" t="s">
        <v>13</v>
      </c>
      <c r="D9" s="154" t="s">
        <v>14</v>
      </c>
      <c r="E9" s="154" t="s">
        <v>24</v>
      </c>
      <c r="F9" s="154"/>
      <c r="G9" s="154"/>
      <c r="H9" s="153" t="s">
        <v>9</v>
      </c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</row>
    <row r="10" spans="1:19" s="5" customFormat="1" x14ac:dyDescent="0.3">
      <c r="A10" s="154"/>
      <c r="B10" s="155"/>
      <c r="C10" s="154"/>
      <c r="D10" s="154"/>
      <c r="E10" s="154"/>
      <c r="F10" s="154"/>
      <c r="G10" s="154"/>
      <c r="H10" s="153" t="s">
        <v>1</v>
      </c>
      <c r="I10" s="153"/>
      <c r="J10" s="153"/>
      <c r="K10" s="153" t="s">
        <v>2</v>
      </c>
      <c r="L10" s="153"/>
      <c r="M10" s="153"/>
      <c r="N10" s="153" t="s">
        <v>3</v>
      </c>
      <c r="O10" s="153"/>
      <c r="P10" s="153"/>
      <c r="Q10" s="153" t="s">
        <v>4</v>
      </c>
      <c r="R10" s="153"/>
      <c r="S10" s="153"/>
    </row>
    <row r="11" spans="1:19" s="5" customFormat="1" x14ac:dyDescent="0.3">
      <c r="A11" s="154"/>
      <c r="B11" s="155"/>
      <c r="C11" s="154"/>
      <c r="D11" s="154"/>
      <c r="E11" s="154" t="s">
        <v>8</v>
      </c>
      <c r="F11" s="153" t="s">
        <v>7</v>
      </c>
      <c r="G11" s="153"/>
      <c r="H11" s="154" t="s">
        <v>0</v>
      </c>
      <c r="I11" s="153" t="s">
        <v>7</v>
      </c>
      <c r="J11" s="153"/>
      <c r="K11" s="154" t="s">
        <v>0</v>
      </c>
      <c r="L11" s="153" t="s">
        <v>7</v>
      </c>
      <c r="M11" s="153"/>
      <c r="N11" s="154" t="s">
        <v>0</v>
      </c>
      <c r="O11" s="153" t="s">
        <v>7</v>
      </c>
      <c r="P11" s="153"/>
      <c r="Q11" s="154" t="s">
        <v>0</v>
      </c>
      <c r="R11" s="153" t="s">
        <v>7</v>
      </c>
      <c r="S11" s="153"/>
    </row>
    <row r="12" spans="1:19" s="5" customFormat="1" ht="186" customHeight="1" x14ac:dyDescent="0.3">
      <c r="A12" s="154"/>
      <c r="B12" s="155"/>
      <c r="C12" s="154"/>
      <c r="D12" s="154"/>
      <c r="E12" s="154"/>
      <c r="F12" s="16" t="s">
        <v>17</v>
      </c>
      <c r="G12" s="63" t="s">
        <v>16</v>
      </c>
      <c r="H12" s="154"/>
      <c r="I12" s="16" t="s">
        <v>17</v>
      </c>
      <c r="J12" s="63" t="s">
        <v>16</v>
      </c>
      <c r="K12" s="154"/>
      <c r="L12" s="16" t="s">
        <v>17</v>
      </c>
      <c r="M12" s="63" t="s">
        <v>16</v>
      </c>
      <c r="N12" s="154"/>
      <c r="O12" s="16" t="s">
        <v>17</v>
      </c>
      <c r="P12" s="63" t="s">
        <v>16</v>
      </c>
      <c r="Q12" s="154"/>
      <c r="R12" s="16" t="s">
        <v>17</v>
      </c>
      <c r="S12" s="63" t="s">
        <v>16</v>
      </c>
    </row>
    <row r="13" spans="1:19" s="5" customFormat="1" x14ac:dyDescent="0.3">
      <c r="A13" s="61">
        <v>1</v>
      </c>
      <c r="B13" s="61">
        <v>2</v>
      </c>
      <c r="C13" s="61">
        <v>3</v>
      </c>
      <c r="D13" s="11">
        <v>4</v>
      </c>
      <c r="E13" s="14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9">
        <v>16</v>
      </c>
      <c r="Q13" s="9">
        <v>17</v>
      </c>
      <c r="R13" s="9">
        <v>18</v>
      </c>
      <c r="S13" s="9">
        <v>19</v>
      </c>
    </row>
    <row r="14" spans="1:19" s="5" customFormat="1" x14ac:dyDescent="0.3">
      <c r="A14" s="29">
        <v>1</v>
      </c>
      <c r="B14" s="40">
        <v>1</v>
      </c>
      <c r="C14" s="40"/>
      <c r="D14" s="24" t="s">
        <v>29</v>
      </c>
      <c r="E14" s="41">
        <f>F14+G14</f>
        <v>2345</v>
      </c>
      <c r="F14" s="41">
        <f>I14+L14+O14+R14</f>
        <v>837</v>
      </c>
      <c r="G14" s="41">
        <f>J14+M14+P14+S14</f>
        <v>1508</v>
      </c>
      <c r="H14" s="41">
        <f t="shared" ref="H14:H46" si="0">+I14+J14</f>
        <v>493</v>
      </c>
      <c r="I14" s="41">
        <f>SUM(I15:I46)</f>
        <v>188</v>
      </c>
      <c r="J14" s="41">
        <f>SUM(J15:J46)</f>
        <v>305</v>
      </c>
      <c r="K14" s="41">
        <f t="shared" ref="K14:K46" si="1">+L14+M14</f>
        <v>1058</v>
      </c>
      <c r="L14" s="41">
        <f>SUM(L15:L46)</f>
        <v>388</v>
      </c>
      <c r="M14" s="41">
        <f>SUM(M15:M46)</f>
        <v>670</v>
      </c>
      <c r="N14" s="41">
        <f t="shared" ref="N14:N46" si="2">+O14+P14</f>
        <v>623</v>
      </c>
      <c r="O14" s="41">
        <f>SUM(O15:O46)</f>
        <v>208</v>
      </c>
      <c r="P14" s="41">
        <f>SUM(P15:P46)</f>
        <v>415</v>
      </c>
      <c r="Q14" s="41">
        <f t="shared" ref="Q14:Q46" si="3">+R14+S14</f>
        <v>171</v>
      </c>
      <c r="R14" s="41">
        <f>SUM(R15:R46)</f>
        <v>53</v>
      </c>
      <c r="S14" s="41">
        <f>SUM(S15:S46)</f>
        <v>118</v>
      </c>
    </row>
    <row r="15" spans="1:19" s="7" customFormat="1" x14ac:dyDescent="0.3">
      <c r="A15" s="137"/>
      <c r="B15" s="149"/>
      <c r="C15" s="58">
        <v>1</v>
      </c>
      <c r="D15" s="33" t="s">
        <v>74</v>
      </c>
      <c r="E15" s="35">
        <f t="shared" ref="E15:E46" si="4">+F15+G15</f>
        <v>40</v>
      </c>
      <c r="F15" s="35">
        <f t="shared" ref="F15:G30" si="5">+I15+L15+O15+R15</f>
        <v>9</v>
      </c>
      <c r="G15" s="35">
        <f t="shared" si="5"/>
        <v>31</v>
      </c>
      <c r="H15" s="36">
        <f t="shared" si="0"/>
        <v>4</v>
      </c>
      <c r="I15" s="108">
        <v>1</v>
      </c>
      <c r="J15" s="108">
        <v>3</v>
      </c>
      <c r="K15" s="36">
        <f t="shared" si="1"/>
        <v>20</v>
      </c>
      <c r="L15" s="108">
        <v>5</v>
      </c>
      <c r="M15" s="108">
        <v>15</v>
      </c>
      <c r="N15" s="36">
        <f t="shared" si="2"/>
        <v>12</v>
      </c>
      <c r="O15" s="35">
        <v>3</v>
      </c>
      <c r="P15" s="35">
        <v>9</v>
      </c>
      <c r="Q15" s="36">
        <f t="shared" si="3"/>
        <v>4</v>
      </c>
      <c r="R15" s="35">
        <v>0</v>
      </c>
      <c r="S15" s="35">
        <v>4</v>
      </c>
    </row>
    <row r="16" spans="1:19" s="7" customFormat="1" x14ac:dyDescent="0.3">
      <c r="A16" s="137"/>
      <c r="B16" s="149"/>
      <c r="C16" s="58">
        <v>3</v>
      </c>
      <c r="D16" s="33" t="s">
        <v>6</v>
      </c>
      <c r="E16" s="35">
        <f t="shared" si="4"/>
        <v>12</v>
      </c>
      <c r="F16" s="35">
        <f t="shared" si="5"/>
        <v>8</v>
      </c>
      <c r="G16" s="35">
        <f t="shared" si="5"/>
        <v>4</v>
      </c>
      <c r="H16" s="36">
        <f t="shared" si="0"/>
        <v>0</v>
      </c>
      <c r="I16" s="108">
        <v>0</v>
      </c>
      <c r="J16" s="108">
        <v>0</v>
      </c>
      <c r="K16" s="36">
        <f t="shared" si="1"/>
        <v>6</v>
      </c>
      <c r="L16" s="108">
        <v>4</v>
      </c>
      <c r="M16" s="108">
        <v>2</v>
      </c>
      <c r="N16" s="36">
        <f t="shared" si="2"/>
        <v>3</v>
      </c>
      <c r="O16" s="35">
        <v>2</v>
      </c>
      <c r="P16" s="35">
        <v>1</v>
      </c>
      <c r="Q16" s="36">
        <f t="shared" si="3"/>
        <v>3</v>
      </c>
      <c r="R16" s="35">
        <v>2</v>
      </c>
      <c r="S16" s="35">
        <v>1</v>
      </c>
    </row>
    <row r="17" spans="1:19" s="5" customFormat="1" x14ac:dyDescent="0.3">
      <c r="A17" s="137"/>
      <c r="B17" s="149"/>
      <c r="C17" s="58">
        <v>12</v>
      </c>
      <c r="D17" s="33" t="s">
        <v>62</v>
      </c>
      <c r="E17" s="35">
        <f t="shared" si="4"/>
        <v>26</v>
      </c>
      <c r="F17" s="35">
        <f t="shared" si="5"/>
        <v>12</v>
      </c>
      <c r="G17" s="35">
        <f t="shared" si="5"/>
        <v>14</v>
      </c>
      <c r="H17" s="36">
        <f t="shared" si="0"/>
        <v>11</v>
      </c>
      <c r="I17" s="107">
        <v>6</v>
      </c>
      <c r="J17" s="107">
        <v>5</v>
      </c>
      <c r="K17" s="36">
        <f t="shared" si="1"/>
        <v>13</v>
      </c>
      <c r="L17" s="36">
        <v>6</v>
      </c>
      <c r="M17" s="107">
        <v>7</v>
      </c>
      <c r="N17" s="36">
        <f t="shared" si="2"/>
        <v>0</v>
      </c>
      <c r="O17" s="36">
        <v>0</v>
      </c>
      <c r="P17" s="36">
        <v>0</v>
      </c>
      <c r="Q17" s="36">
        <f t="shared" si="3"/>
        <v>2</v>
      </c>
      <c r="R17" s="36">
        <v>0</v>
      </c>
      <c r="S17" s="36">
        <v>2</v>
      </c>
    </row>
    <row r="18" spans="1:19" s="7" customFormat="1" x14ac:dyDescent="0.3">
      <c r="A18" s="137"/>
      <c r="B18" s="149"/>
      <c r="C18" s="58">
        <v>13</v>
      </c>
      <c r="D18" s="33" t="s">
        <v>62</v>
      </c>
      <c r="E18" s="35">
        <f t="shared" si="4"/>
        <v>2</v>
      </c>
      <c r="F18" s="35">
        <f t="shared" si="5"/>
        <v>1</v>
      </c>
      <c r="G18" s="35">
        <f t="shared" si="5"/>
        <v>1</v>
      </c>
      <c r="H18" s="36">
        <f t="shared" si="0"/>
        <v>0</v>
      </c>
      <c r="I18" s="36">
        <v>0</v>
      </c>
      <c r="J18" s="36">
        <v>0</v>
      </c>
      <c r="K18" s="36">
        <f t="shared" si="1"/>
        <v>0</v>
      </c>
      <c r="L18" s="36">
        <v>0</v>
      </c>
      <c r="M18" s="36">
        <v>0</v>
      </c>
      <c r="N18" s="36">
        <f t="shared" si="2"/>
        <v>0</v>
      </c>
      <c r="O18" s="36">
        <v>0</v>
      </c>
      <c r="P18" s="36">
        <v>0</v>
      </c>
      <c r="Q18" s="36">
        <f t="shared" si="3"/>
        <v>2</v>
      </c>
      <c r="R18" s="36">
        <v>1</v>
      </c>
      <c r="S18" s="36">
        <v>1</v>
      </c>
    </row>
    <row r="19" spans="1:19" s="7" customFormat="1" x14ac:dyDescent="0.3">
      <c r="A19" s="137"/>
      <c r="B19" s="149"/>
      <c r="C19" s="58">
        <v>14</v>
      </c>
      <c r="D19" s="33" t="s">
        <v>62</v>
      </c>
      <c r="E19" s="35">
        <f t="shared" si="4"/>
        <v>16</v>
      </c>
      <c r="F19" s="35">
        <f t="shared" si="5"/>
        <v>7</v>
      </c>
      <c r="G19" s="35">
        <f t="shared" si="5"/>
        <v>9</v>
      </c>
      <c r="H19" s="36">
        <f t="shared" si="0"/>
        <v>3</v>
      </c>
      <c r="I19" s="107">
        <v>1</v>
      </c>
      <c r="J19" s="107">
        <v>2</v>
      </c>
      <c r="K19" s="36">
        <f t="shared" si="1"/>
        <v>13</v>
      </c>
      <c r="L19" s="107">
        <v>6</v>
      </c>
      <c r="M19" s="107">
        <v>7</v>
      </c>
      <c r="N19" s="36">
        <f t="shared" si="2"/>
        <v>0</v>
      </c>
      <c r="O19" s="36">
        <v>0</v>
      </c>
      <c r="P19" s="36">
        <v>0</v>
      </c>
      <c r="Q19" s="36">
        <f t="shared" si="3"/>
        <v>0</v>
      </c>
      <c r="R19" s="36">
        <v>0</v>
      </c>
      <c r="S19" s="36">
        <v>0</v>
      </c>
    </row>
    <row r="20" spans="1:19" s="7" customFormat="1" x14ac:dyDescent="0.3">
      <c r="A20" s="137"/>
      <c r="B20" s="149"/>
      <c r="C20" s="58">
        <v>16</v>
      </c>
      <c r="D20" s="33" t="s">
        <v>62</v>
      </c>
      <c r="E20" s="35">
        <f t="shared" si="4"/>
        <v>55</v>
      </c>
      <c r="F20" s="35">
        <f t="shared" si="5"/>
        <v>28</v>
      </c>
      <c r="G20" s="35">
        <f t="shared" si="5"/>
        <v>27</v>
      </c>
      <c r="H20" s="36">
        <f t="shared" si="0"/>
        <v>20</v>
      </c>
      <c r="I20" s="107">
        <v>11</v>
      </c>
      <c r="J20" s="107">
        <v>9</v>
      </c>
      <c r="K20" s="36">
        <f t="shared" si="1"/>
        <v>30</v>
      </c>
      <c r="L20" s="107">
        <v>13</v>
      </c>
      <c r="M20" s="107">
        <v>17</v>
      </c>
      <c r="N20" s="36">
        <f t="shared" si="2"/>
        <v>1</v>
      </c>
      <c r="O20" s="35"/>
      <c r="P20" s="35">
        <v>1</v>
      </c>
      <c r="Q20" s="36">
        <f t="shared" si="3"/>
        <v>4</v>
      </c>
      <c r="R20" s="36">
        <v>4</v>
      </c>
      <c r="S20" s="36">
        <v>0</v>
      </c>
    </row>
    <row r="21" spans="1:19" s="7" customFormat="1" x14ac:dyDescent="0.3">
      <c r="A21" s="137"/>
      <c r="B21" s="149"/>
      <c r="C21" s="58">
        <v>17</v>
      </c>
      <c r="D21" s="33" t="s">
        <v>62</v>
      </c>
      <c r="E21" s="35">
        <f t="shared" si="4"/>
        <v>13</v>
      </c>
      <c r="F21" s="35">
        <f t="shared" si="5"/>
        <v>6</v>
      </c>
      <c r="G21" s="35">
        <f t="shared" si="5"/>
        <v>7</v>
      </c>
      <c r="H21" s="36">
        <f t="shared" si="0"/>
        <v>1</v>
      </c>
      <c r="I21" s="107">
        <v>1</v>
      </c>
      <c r="J21" s="107">
        <v>0</v>
      </c>
      <c r="K21" s="36">
        <f t="shared" si="1"/>
        <v>11</v>
      </c>
      <c r="L21" s="107">
        <v>5</v>
      </c>
      <c r="M21" s="107">
        <v>6</v>
      </c>
      <c r="N21" s="36">
        <f t="shared" si="2"/>
        <v>1</v>
      </c>
      <c r="O21" s="35">
        <v>0</v>
      </c>
      <c r="P21" s="35">
        <v>1</v>
      </c>
      <c r="Q21" s="36">
        <f t="shared" si="3"/>
        <v>0</v>
      </c>
      <c r="R21" s="36">
        <v>0</v>
      </c>
      <c r="S21" s="36">
        <v>0</v>
      </c>
    </row>
    <row r="22" spans="1:19" s="5" customFormat="1" x14ac:dyDescent="0.3">
      <c r="A22" s="137"/>
      <c r="B22" s="149"/>
      <c r="C22" s="34">
        <v>26</v>
      </c>
      <c r="D22" s="33" t="s">
        <v>56</v>
      </c>
      <c r="E22" s="35">
        <f t="shared" si="4"/>
        <v>10</v>
      </c>
      <c r="F22" s="35">
        <f t="shared" si="5"/>
        <v>5</v>
      </c>
      <c r="G22" s="35">
        <f t="shared" si="5"/>
        <v>5</v>
      </c>
      <c r="H22" s="36">
        <f t="shared" si="0"/>
        <v>0</v>
      </c>
      <c r="I22" s="107">
        <v>0</v>
      </c>
      <c r="J22" s="107">
        <v>0</v>
      </c>
      <c r="K22" s="36">
        <f t="shared" si="1"/>
        <v>8</v>
      </c>
      <c r="L22" s="107">
        <v>4</v>
      </c>
      <c r="M22" s="107">
        <v>4</v>
      </c>
      <c r="N22" s="36">
        <f t="shared" si="2"/>
        <v>2</v>
      </c>
      <c r="O22" s="36">
        <v>1</v>
      </c>
      <c r="P22" s="36">
        <v>1</v>
      </c>
      <c r="Q22" s="36">
        <f t="shared" si="3"/>
        <v>0</v>
      </c>
      <c r="R22" s="36">
        <v>0</v>
      </c>
      <c r="S22" s="36">
        <v>0</v>
      </c>
    </row>
    <row r="23" spans="1:19" s="7" customFormat="1" x14ac:dyDescent="0.3">
      <c r="A23" s="137"/>
      <c r="B23" s="149"/>
      <c r="C23" s="34">
        <v>27</v>
      </c>
      <c r="D23" s="33" t="s">
        <v>56</v>
      </c>
      <c r="E23" s="35">
        <f t="shared" si="4"/>
        <v>18</v>
      </c>
      <c r="F23" s="35">
        <f t="shared" si="5"/>
        <v>9</v>
      </c>
      <c r="G23" s="35">
        <f t="shared" si="5"/>
        <v>9</v>
      </c>
      <c r="H23" s="36">
        <f t="shared" si="0"/>
        <v>1</v>
      </c>
      <c r="I23" s="107">
        <v>1</v>
      </c>
      <c r="J23" s="107">
        <v>0</v>
      </c>
      <c r="K23" s="36">
        <f t="shared" si="1"/>
        <v>11</v>
      </c>
      <c r="L23" s="107">
        <v>5</v>
      </c>
      <c r="M23" s="107">
        <v>6</v>
      </c>
      <c r="N23" s="36">
        <f t="shared" si="2"/>
        <v>6</v>
      </c>
      <c r="O23" s="36">
        <v>3</v>
      </c>
      <c r="P23" s="36">
        <v>3</v>
      </c>
      <c r="Q23" s="36">
        <f t="shared" si="3"/>
        <v>0</v>
      </c>
      <c r="R23" s="36">
        <v>0</v>
      </c>
      <c r="S23" s="36">
        <v>0</v>
      </c>
    </row>
    <row r="24" spans="1:19" s="5" customFormat="1" x14ac:dyDescent="0.3">
      <c r="A24" s="137"/>
      <c r="B24" s="149"/>
      <c r="C24" s="34">
        <v>28</v>
      </c>
      <c r="D24" s="33" t="s">
        <v>56</v>
      </c>
      <c r="E24" s="35">
        <f t="shared" si="4"/>
        <v>2</v>
      </c>
      <c r="F24" s="35">
        <f t="shared" si="5"/>
        <v>1</v>
      </c>
      <c r="G24" s="35">
        <f t="shared" si="5"/>
        <v>1</v>
      </c>
      <c r="H24" s="36">
        <f t="shared" si="0"/>
        <v>0</v>
      </c>
      <c r="I24" s="107">
        <v>0</v>
      </c>
      <c r="J24" s="107">
        <v>0</v>
      </c>
      <c r="K24" s="36">
        <f t="shared" si="1"/>
        <v>2</v>
      </c>
      <c r="L24" s="107">
        <v>1</v>
      </c>
      <c r="M24" s="107">
        <v>1</v>
      </c>
      <c r="N24" s="36">
        <f t="shared" si="2"/>
        <v>0</v>
      </c>
      <c r="O24" s="36">
        <v>0</v>
      </c>
      <c r="P24" s="36">
        <v>0</v>
      </c>
      <c r="Q24" s="36">
        <f t="shared" si="3"/>
        <v>0</v>
      </c>
      <c r="R24" s="36">
        <v>0</v>
      </c>
      <c r="S24" s="36">
        <v>0</v>
      </c>
    </row>
    <row r="25" spans="1:19" s="5" customFormat="1" x14ac:dyDescent="0.3">
      <c r="A25" s="137"/>
      <c r="B25" s="149"/>
      <c r="C25" s="58">
        <v>29</v>
      </c>
      <c r="D25" s="33" t="s">
        <v>65</v>
      </c>
      <c r="E25" s="35">
        <f t="shared" si="4"/>
        <v>275</v>
      </c>
      <c r="F25" s="35">
        <f t="shared" si="5"/>
        <v>90</v>
      </c>
      <c r="G25" s="35">
        <f t="shared" si="5"/>
        <v>185</v>
      </c>
      <c r="H25" s="36">
        <f t="shared" si="0"/>
        <v>76</v>
      </c>
      <c r="I25" s="107">
        <v>28</v>
      </c>
      <c r="J25" s="107">
        <v>48</v>
      </c>
      <c r="K25" s="36">
        <f t="shared" si="1"/>
        <v>109</v>
      </c>
      <c r="L25" s="107">
        <v>38</v>
      </c>
      <c r="M25" s="107">
        <v>71</v>
      </c>
      <c r="N25" s="36">
        <f t="shared" si="2"/>
        <v>80</v>
      </c>
      <c r="O25" s="36">
        <v>24</v>
      </c>
      <c r="P25" s="36">
        <v>56</v>
      </c>
      <c r="Q25" s="36">
        <f t="shared" si="3"/>
        <v>10</v>
      </c>
      <c r="R25" s="36">
        <v>0</v>
      </c>
      <c r="S25" s="36">
        <v>10</v>
      </c>
    </row>
    <row r="26" spans="1:19" s="7" customFormat="1" x14ac:dyDescent="0.3">
      <c r="A26" s="137"/>
      <c r="B26" s="149"/>
      <c r="C26" s="34">
        <v>30</v>
      </c>
      <c r="D26" s="33" t="s">
        <v>65</v>
      </c>
      <c r="E26" s="35">
        <f t="shared" si="4"/>
        <v>1</v>
      </c>
      <c r="F26" s="35">
        <f t="shared" si="5"/>
        <v>0</v>
      </c>
      <c r="G26" s="35">
        <f t="shared" si="5"/>
        <v>1</v>
      </c>
      <c r="H26" s="36">
        <f t="shared" si="0"/>
        <v>0</v>
      </c>
      <c r="I26" s="36">
        <v>0</v>
      </c>
      <c r="J26" s="107">
        <v>0</v>
      </c>
      <c r="K26" s="36">
        <f t="shared" si="1"/>
        <v>1</v>
      </c>
      <c r="L26" s="36">
        <v>0</v>
      </c>
      <c r="M26" s="107">
        <v>1</v>
      </c>
      <c r="N26" s="36">
        <f t="shared" si="2"/>
        <v>0</v>
      </c>
      <c r="O26" s="36">
        <v>0</v>
      </c>
      <c r="P26" s="36">
        <v>0</v>
      </c>
      <c r="Q26" s="36">
        <f t="shared" si="3"/>
        <v>0</v>
      </c>
      <c r="R26" s="36">
        <v>0</v>
      </c>
      <c r="S26" s="36">
        <v>0</v>
      </c>
    </row>
    <row r="27" spans="1:19" s="7" customFormat="1" x14ac:dyDescent="0.3">
      <c r="A27" s="137"/>
      <c r="B27" s="149"/>
      <c r="C27" s="58">
        <v>35</v>
      </c>
      <c r="D27" s="33" t="s">
        <v>67</v>
      </c>
      <c r="E27" s="35">
        <f t="shared" si="4"/>
        <v>225</v>
      </c>
      <c r="F27" s="35">
        <f t="shared" si="5"/>
        <v>79</v>
      </c>
      <c r="G27" s="35">
        <f t="shared" si="5"/>
        <v>146</v>
      </c>
      <c r="H27" s="36">
        <f t="shared" si="0"/>
        <v>47</v>
      </c>
      <c r="I27" s="107">
        <v>22</v>
      </c>
      <c r="J27" s="107">
        <v>25</v>
      </c>
      <c r="K27" s="36">
        <f t="shared" si="1"/>
        <v>89</v>
      </c>
      <c r="L27" s="107">
        <v>26</v>
      </c>
      <c r="M27" s="107">
        <v>63</v>
      </c>
      <c r="N27" s="36">
        <f t="shared" si="2"/>
        <v>68</v>
      </c>
      <c r="O27" s="36">
        <v>24</v>
      </c>
      <c r="P27" s="36">
        <v>44</v>
      </c>
      <c r="Q27" s="36">
        <f t="shared" si="3"/>
        <v>21</v>
      </c>
      <c r="R27" s="36">
        <v>7</v>
      </c>
      <c r="S27" s="36">
        <v>14</v>
      </c>
    </row>
    <row r="28" spans="1:19" s="7" customFormat="1" x14ac:dyDescent="0.3">
      <c r="A28" s="137"/>
      <c r="B28" s="149"/>
      <c r="C28" s="58">
        <v>36</v>
      </c>
      <c r="D28" s="33" t="s">
        <v>68</v>
      </c>
      <c r="E28" s="35">
        <f t="shared" si="4"/>
        <v>329</v>
      </c>
      <c r="F28" s="35">
        <f t="shared" si="5"/>
        <v>119</v>
      </c>
      <c r="G28" s="35">
        <f t="shared" si="5"/>
        <v>210</v>
      </c>
      <c r="H28" s="36">
        <f t="shared" si="0"/>
        <v>85</v>
      </c>
      <c r="I28" s="107">
        <v>29</v>
      </c>
      <c r="J28" s="107">
        <v>56</v>
      </c>
      <c r="K28" s="36">
        <f t="shared" si="1"/>
        <v>113</v>
      </c>
      <c r="L28" s="107">
        <v>43</v>
      </c>
      <c r="M28" s="107">
        <v>70</v>
      </c>
      <c r="N28" s="36">
        <f t="shared" si="2"/>
        <v>99</v>
      </c>
      <c r="O28" s="36">
        <v>36</v>
      </c>
      <c r="P28" s="36">
        <v>63</v>
      </c>
      <c r="Q28" s="36">
        <f t="shared" si="3"/>
        <v>32</v>
      </c>
      <c r="R28" s="36">
        <v>11</v>
      </c>
      <c r="S28" s="36">
        <v>21</v>
      </c>
    </row>
    <row r="29" spans="1:19" s="5" customFormat="1" x14ac:dyDescent="0.3">
      <c r="A29" s="137"/>
      <c r="B29" s="149"/>
      <c r="C29" s="58">
        <v>37</v>
      </c>
      <c r="D29" s="33" t="s">
        <v>68</v>
      </c>
      <c r="E29" s="35">
        <f t="shared" si="4"/>
        <v>100</v>
      </c>
      <c r="F29" s="35">
        <f t="shared" si="5"/>
        <v>43</v>
      </c>
      <c r="G29" s="35">
        <f t="shared" si="5"/>
        <v>57</v>
      </c>
      <c r="H29" s="36">
        <f t="shared" si="0"/>
        <v>21</v>
      </c>
      <c r="I29" s="107">
        <v>6</v>
      </c>
      <c r="J29" s="107">
        <v>15</v>
      </c>
      <c r="K29" s="36">
        <f t="shared" si="1"/>
        <v>43</v>
      </c>
      <c r="L29" s="107">
        <v>20</v>
      </c>
      <c r="M29" s="107">
        <v>23</v>
      </c>
      <c r="N29" s="36">
        <f t="shared" si="2"/>
        <v>30</v>
      </c>
      <c r="O29" s="36">
        <v>13</v>
      </c>
      <c r="P29" s="36">
        <v>17</v>
      </c>
      <c r="Q29" s="36">
        <f t="shared" si="3"/>
        <v>6</v>
      </c>
      <c r="R29" s="36">
        <v>4</v>
      </c>
      <c r="S29" s="36">
        <v>2</v>
      </c>
    </row>
    <row r="30" spans="1:19" s="7" customFormat="1" x14ac:dyDescent="0.3">
      <c r="A30" s="137"/>
      <c r="B30" s="149"/>
      <c r="C30" s="58">
        <v>38</v>
      </c>
      <c r="D30" s="33" t="s">
        <v>68</v>
      </c>
      <c r="E30" s="35">
        <f t="shared" si="4"/>
        <v>28</v>
      </c>
      <c r="F30" s="35">
        <f t="shared" si="5"/>
        <v>10</v>
      </c>
      <c r="G30" s="35">
        <f t="shared" si="5"/>
        <v>18</v>
      </c>
      <c r="H30" s="36">
        <f t="shared" si="0"/>
        <v>7</v>
      </c>
      <c r="I30" s="107">
        <v>2</v>
      </c>
      <c r="J30" s="107">
        <v>5</v>
      </c>
      <c r="K30" s="36">
        <f t="shared" si="1"/>
        <v>17</v>
      </c>
      <c r="L30" s="107">
        <v>4</v>
      </c>
      <c r="M30" s="107">
        <v>13</v>
      </c>
      <c r="N30" s="36">
        <f t="shared" si="2"/>
        <v>3</v>
      </c>
      <c r="O30" s="36">
        <v>3</v>
      </c>
      <c r="P30" s="36">
        <v>0</v>
      </c>
      <c r="Q30" s="36">
        <f t="shared" si="3"/>
        <v>1</v>
      </c>
      <c r="R30" s="36">
        <v>1</v>
      </c>
      <c r="S30" s="36">
        <v>0</v>
      </c>
    </row>
    <row r="31" spans="1:19" s="5" customFormat="1" x14ac:dyDescent="0.3">
      <c r="A31" s="137"/>
      <c r="B31" s="149"/>
      <c r="C31" s="34">
        <v>39</v>
      </c>
      <c r="D31" s="33" t="s">
        <v>68</v>
      </c>
      <c r="E31" s="35">
        <f t="shared" si="4"/>
        <v>140</v>
      </c>
      <c r="F31" s="35">
        <f t="shared" ref="F31:G46" si="6">+I31+L31+O31+R31</f>
        <v>57</v>
      </c>
      <c r="G31" s="35">
        <f t="shared" si="6"/>
        <v>83</v>
      </c>
      <c r="H31" s="36">
        <f t="shared" si="0"/>
        <v>36</v>
      </c>
      <c r="I31" s="107">
        <v>13</v>
      </c>
      <c r="J31" s="107">
        <v>23</v>
      </c>
      <c r="K31" s="36">
        <f t="shared" si="1"/>
        <v>48</v>
      </c>
      <c r="L31" s="107">
        <v>21</v>
      </c>
      <c r="M31" s="107">
        <v>27</v>
      </c>
      <c r="N31" s="36">
        <f t="shared" si="2"/>
        <v>42</v>
      </c>
      <c r="O31" s="36">
        <v>17</v>
      </c>
      <c r="P31" s="36">
        <v>25</v>
      </c>
      <c r="Q31" s="36">
        <f t="shared" si="3"/>
        <v>14</v>
      </c>
      <c r="R31" s="36">
        <v>6</v>
      </c>
      <c r="S31" s="36">
        <v>8</v>
      </c>
    </row>
    <row r="32" spans="1:19" s="5" customFormat="1" x14ac:dyDescent="0.3">
      <c r="A32" s="137"/>
      <c r="B32" s="149"/>
      <c r="C32" s="34">
        <v>40</v>
      </c>
      <c r="D32" s="33" t="s">
        <v>68</v>
      </c>
      <c r="E32" s="35">
        <f t="shared" si="4"/>
        <v>50</v>
      </c>
      <c r="F32" s="35">
        <f t="shared" si="6"/>
        <v>17</v>
      </c>
      <c r="G32" s="35">
        <f t="shared" si="6"/>
        <v>33</v>
      </c>
      <c r="H32" s="36">
        <f t="shared" si="0"/>
        <v>7</v>
      </c>
      <c r="I32" s="107">
        <v>1</v>
      </c>
      <c r="J32" s="107">
        <v>6</v>
      </c>
      <c r="K32" s="36">
        <f t="shared" si="1"/>
        <v>24</v>
      </c>
      <c r="L32" s="107">
        <v>10</v>
      </c>
      <c r="M32" s="107">
        <v>14</v>
      </c>
      <c r="N32" s="36">
        <f t="shared" si="2"/>
        <v>15</v>
      </c>
      <c r="O32" s="36">
        <v>5</v>
      </c>
      <c r="P32" s="36">
        <v>10</v>
      </c>
      <c r="Q32" s="36">
        <f t="shared" si="3"/>
        <v>4</v>
      </c>
      <c r="R32" s="35">
        <v>1</v>
      </c>
      <c r="S32" s="35">
        <v>3</v>
      </c>
    </row>
    <row r="33" spans="1:19" x14ac:dyDescent="0.3">
      <c r="A33" s="137"/>
      <c r="B33" s="149"/>
      <c r="C33" s="34">
        <v>41</v>
      </c>
      <c r="D33" s="33" t="s">
        <v>68</v>
      </c>
      <c r="E33" s="35">
        <f t="shared" si="4"/>
        <v>26</v>
      </c>
      <c r="F33" s="35">
        <f t="shared" si="6"/>
        <v>14</v>
      </c>
      <c r="G33" s="35">
        <f t="shared" si="6"/>
        <v>12</v>
      </c>
      <c r="H33" s="36">
        <f t="shared" si="0"/>
        <v>0</v>
      </c>
      <c r="I33" s="107">
        <v>0</v>
      </c>
      <c r="J33" s="107">
        <v>0</v>
      </c>
      <c r="K33" s="36">
        <f t="shared" si="1"/>
        <v>22</v>
      </c>
      <c r="L33" s="107">
        <v>13</v>
      </c>
      <c r="M33" s="107">
        <v>9</v>
      </c>
      <c r="N33" s="36">
        <f t="shared" si="2"/>
        <v>4</v>
      </c>
      <c r="O33" s="36">
        <v>1</v>
      </c>
      <c r="P33" s="36">
        <v>3</v>
      </c>
      <c r="Q33" s="36">
        <f t="shared" si="3"/>
        <v>0</v>
      </c>
      <c r="R33" s="36">
        <v>0</v>
      </c>
      <c r="S33" s="36">
        <v>0</v>
      </c>
    </row>
    <row r="34" spans="1:19" s="13" customFormat="1" x14ac:dyDescent="0.3">
      <c r="A34" s="137"/>
      <c r="B34" s="149"/>
      <c r="C34" s="34">
        <v>42</v>
      </c>
      <c r="D34" s="33" t="s">
        <v>68</v>
      </c>
      <c r="E34" s="35">
        <f t="shared" si="4"/>
        <v>200</v>
      </c>
      <c r="F34" s="35">
        <f t="shared" si="6"/>
        <v>48</v>
      </c>
      <c r="G34" s="35">
        <f t="shared" si="6"/>
        <v>152</v>
      </c>
      <c r="H34" s="36">
        <f t="shared" si="0"/>
        <v>45</v>
      </c>
      <c r="I34" s="107">
        <v>17</v>
      </c>
      <c r="J34" s="107">
        <v>28</v>
      </c>
      <c r="K34" s="36">
        <f t="shared" si="1"/>
        <v>92</v>
      </c>
      <c r="L34" s="107">
        <v>28</v>
      </c>
      <c r="M34" s="107">
        <v>64</v>
      </c>
      <c r="N34" s="36">
        <f t="shared" si="2"/>
        <v>49</v>
      </c>
      <c r="O34" s="36">
        <v>3</v>
      </c>
      <c r="P34" s="36">
        <v>46</v>
      </c>
      <c r="Q34" s="36">
        <f t="shared" si="3"/>
        <v>14</v>
      </c>
      <c r="R34" s="36">
        <v>0</v>
      </c>
      <c r="S34" s="36">
        <v>14</v>
      </c>
    </row>
    <row r="35" spans="1:19" x14ac:dyDescent="0.3">
      <c r="A35" s="137"/>
      <c r="B35" s="149"/>
      <c r="C35" s="34">
        <v>43</v>
      </c>
      <c r="D35" s="33" t="s">
        <v>68</v>
      </c>
      <c r="E35" s="35">
        <f t="shared" si="4"/>
        <v>77</v>
      </c>
      <c r="F35" s="35">
        <f t="shared" si="6"/>
        <v>28</v>
      </c>
      <c r="G35" s="35">
        <f t="shared" si="6"/>
        <v>49</v>
      </c>
      <c r="H35" s="36">
        <f t="shared" si="0"/>
        <v>16</v>
      </c>
      <c r="I35" s="107">
        <v>7</v>
      </c>
      <c r="J35" s="107">
        <v>9</v>
      </c>
      <c r="K35" s="36">
        <f t="shared" si="1"/>
        <v>55</v>
      </c>
      <c r="L35" s="107">
        <v>16</v>
      </c>
      <c r="M35" s="107">
        <v>39</v>
      </c>
      <c r="N35" s="36">
        <f t="shared" si="2"/>
        <v>5</v>
      </c>
      <c r="O35" s="36">
        <v>5</v>
      </c>
      <c r="P35" s="36">
        <v>0</v>
      </c>
      <c r="Q35" s="36">
        <f t="shared" si="3"/>
        <v>1</v>
      </c>
      <c r="R35" s="36">
        <v>0</v>
      </c>
      <c r="S35" s="36">
        <v>1</v>
      </c>
    </row>
    <row r="36" spans="1:19" x14ac:dyDescent="0.3">
      <c r="A36" s="137"/>
      <c r="B36" s="149"/>
      <c r="C36" s="34">
        <v>45</v>
      </c>
      <c r="D36" s="33" t="s">
        <v>68</v>
      </c>
      <c r="E36" s="35">
        <f t="shared" si="4"/>
        <v>150</v>
      </c>
      <c r="F36" s="35">
        <f t="shared" si="6"/>
        <v>40</v>
      </c>
      <c r="G36" s="35">
        <f t="shared" si="6"/>
        <v>110</v>
      </c>
      <c r="H36" s="36">
        <f t="shared" si="0"/>
        <v>33</v>
      </c>
      <c r="I36" s="107">
        <v>11</v>
      </c>
      <c r="J36" s="107">
        <v>22</v>
      </c>
      <c r="K36" s="36">
        <f t="shared" si="1"/>
        <v>66</v>
      </c>
      <c r="L36" s="107">
        <v>22</v>
      </c>
      <c r="M36" s="107">
        <v>44</v>
      </c>
      <c r="N36" s="36">
        <f t="shared" si="2"/>
        <v>40</v>
      </c>
      <c r="O36" s="36">
        <v>7</v>
      </c>
      <c r="P36" s="36">
        <v>33</v>
      </c>
      <c r="Q36" s="36">
        <f t="shared" si="3"/>
        <v>11</v>
      </c>
      <c r="R36" s="36">
        <v>0</v>
      </c>
      <c r="S36" s="36">
        <v>11</v>
      </c>
    </row>
    <row r="37" spans="1:19" x14ac:dyDescent="0.3">
      <c r="A37" s="137"/>
      <c r="B37" s="149"/>
      <c r="C37" s="34">
        <v>46</v>
      </c>
      <c r="D37" s="33" t="s">
        <v>68</v>
      </c>
      <c r="E37" s="35">
        <f t="shared" si="4"/>
        <v>1</v>
      </c>
      <c r="F37" s="35">
        <f t="shared" si="6"/>
        <v>0</v>
      </c>
      <c r="G37" s="35">
        <f t="shared" si="6"/>
        <v>1</v>
      </c>
      <c r="H37" s="36">
        <f t="shared" si="0"/>
        <v>0</v>
      </c>
      <c r="I37" s="36"/>
      <c r="J37" s="107">
        <v>0</v>
      </c>
      <c r="K37" s="36">
        <f t="shared" si="1"/>
        <v>1</v>
      </c>
      <c r="L37" s="36">
        <v>0</v>
      </c>
      <c r="M37" s="107">
        <v>1</v>
      </c>
      <c r="N37" s="36">
        <f t="shared" si="2"/>
        <v>0</v>
      </c>
      <c r="O37" s="36">
        <v>0</v>
      </c>
      <c r="P37" s="36">
        <v>0</v>
      </c>
      <c r="Q37" s="36">
        <f t="shared" si="3"/>
        <v>0</v>
      </c>
      <c r="R37" s="36">
        <v>0</v>
      </c>
      <c r="S37" s="36">
        <v>0</v>
      </c>
    </row>
    <row r="38" spans="1:19" x14ac:dyDescent="0.3">
      <c r="A38" s="137"/>
      <c r="B38" s="149"/>
      <c r="C38" s="34">
        <v>47</v>
      </c>
      <c r="D38" s="33" t="s">
        <v>69</v>
      </c>
      <c r="E38" s="35">
        <f t="shared" si="4"/>
        <v>14</v>
      </c>
      <c r="F38" s="35">
        <f t="shared" si="6"/>
        <v>5</v>
      </c>
      <c r="G38" s="35">
        <f t="shared" si="6"/>
        <v>9</v>
      </c>
      <c r="H38" s="36">
        <f t="shared" si="0"/>
        <v>3</v>
      </c>
      <c r="I38" s="107">
        <v>1</v>
      </c>
      <c r="J38" s="107">
        <v>2</v>
      </c>
      <c r="K38" s="36">
        <f t="shared" si="1"/>
        <v>7</v>
      </c>
      <c r="L38" s="107">
        <v>3</v>
      </c>
      <c r="M38" s="107">
        <v>4</v>
      </c>
      <c r="N38" s="36">
        <f t="shared" si="2"/>
        <v>4</v>
      </c>
      <c r="O38" s="36">
        <v>1</v>
      </c>
      <c r="P38" s="36">
        <v>3</v>
      </c>
      <c r="Q38" s="36">
        <f t="shared" si="3"/>
        <v>0</v>
      </c>
      <c r="R38" s="36">
        <v>0</v>
      </c>
      <c r="S38" s="36">
        <v>0</v>
      </c>
    </row>
    <row r="39" spans="1:19" x14ac:dyDescent="0.3">
      <c r="A39" s="137"/>
      <c r="B39" s="149"/>
      <c r="C39" s="34">
        <v>48</v>
      </c>
      <c r="D39" s="33" t="s">
        <v>69</v>
      </c>
      <c r="E39" s="35">
        <f t="shared" si="4"/>
        <v>3</v>
      </c>
      <c r="F39" s="35">
        <f t="shared" si="6"/>
        <v>1</v>
      </c>
      <c r="G39" s="35">
        <f t="shared" si="6"/>
        <v>2</v>
      </c>
      <c r="H39" s="36">
        <f t="shared" si="0"/>
        <v>0</v>
      </c>
      <c r="I39" s="107">
        <v>0</v>
      </c>
      <c r="J39" s="107">
        <v>0</v>
      </c>
      <c r="K39" s="36">
        <f t="shared" si="1"/>
        <v>3</v>
      </c>
      <c r="L39" s="107">
        <v>1</v>
      </c>
      <c r="M39" s="107">
        <v>2</v>
      </c>
      <c r="N39" s="36">
        <f t="shared" si="2"/>
        <v>0</v>
      </c>
      <c r="O39" s="36">
        <v>0</v>
      </c>
      <c r="P39" s="36"/>
      <c r="Q39" s="36">
        <f t="shared" si="3"/>
        <v>0</v>
      </c>
      <c r="R39" s="36">
        <v>0</v>
      </c>
      <c r="S39" s="36">
        <v>0</v>
      </c>
    </row>
    <row r="40" spans="1:19" x14ac:dyDescent="0.3">
      <c r="A40" s="137"/>
      <c r="B40" s="149"/>
      <c r="C40" s="58">
        <v>49</v>
      </c>
      <c r="D40" s="33" t="s">
        <v>10</v>
      </c>
      <c r="E40" s="35">
        <f t="shared" si="4"/>
        <v>203</v>
      </c>
      <c r="F40" s="35">
        <f t="shared" si="6"/>
        <v>81</v>
      </c>
      <c r="G40" s="35">
        <f t="shared" si="6"/>
        <v>122</v>
      </c>
      <c r="H40" s="36">
        <f t="shared" si="0"/>
        <v>31</v>
      </c>
      <c r="I40" s="108">
        <v>13</v>
      </c>
      <c r="J40" s="108">
        <v>18</v>
      </c>
      <c r="K40" s="36">
        <f t="shared" si="1"/>
        <v>95</v>
      </c>
      <c r="L40" s="108">
        <v>37</v>
      </c>
      <c r="M40" s="108">
        <v>58</v>
      </c>
      <c r="N40" s="36">
        <f t="shared" si="2"/>
        <v>63</v>
      </c>
      <c r="O40" s="35">
        <v>25</v>
      </c>
      <c r="P40" s="35">
        <v>38</v>
      </c>
      <c r="Q40" s="36">
        <f t="shared" si="3"/>
        <v>14</v>
      </c>
      <c r="R40" s="35">
        <v>6</v>
      </c>
      <c r="S40" s="35">
        <v>8</v>
      </c>
    </row>
    <row r="41" spans="1:19" x14ac:dyDescent="0.3">
      <c r="A41" s="137"/>
      <c r="B41" s="149"/>
      <c r="C41" s="34">
        <v>50</v>
      </c>
      <c r="D41" s="33" t="s">
        <v>10</v>
      </c>
      <c r="E41" s="35">
        <f t="shared" si="4"/>
        <v>8</v>
      </c>
      <c r="F41" s="35">
        <f t="shared" si="6"/>
        <v>2</v>
      </c>
      <c r="G41" s="35">
        <f t="shared" si="6"/>
        <v>6</v>
      </c>
      <c r="H41" s="36">
        <f t="shared" si="0"/>
        <v>2</v>
      </c>
      <c r="I41" s="107">
        <v>0</v>
      </c>
      <c r="J41" s="107">
        <v>2</v>
      </c>
      <c r="K41" s="36">
        <f t="shared" si="1"/>
        <v>5</v>
      </c>
      <c r="L41" s="107">
        <v>2</v>
      </c>
      <c r="M41" s="107">
        <v>3</v>
      </c>
      <c r="N41" s="36">
        <f t="shared" si="2"/>
        <v>1</v>
      </c>
      <c r="O41" s="36"/>
      <c r="P41" s="36">
        <v>1</v>
      </c>
      <c r="Q41" s="36">
        <f t="shared" si="3"/>
        <v>0</v>
      </c>
      <c r="R41" s="36">
        <v>0</v>
      </c>
      <c r="S41" s="36">
        <v>0</v>
      </c>
    </row>
    <row r="42" spans="1:19" x14ac:dyDescent="0.3">
      <c r="A42" s="137"/>
      <c r="B42" s="149"/>
      <c r="C42" s="58">
        <v>51</v>
      </c>
      <c r="D42" s="33" t="s">
        <v>10</v>
      </c>
      <c r="E42" s="35">
        <f t="shared" si="4"/>
        <v>242</v>
      </c>
      <c r="F42" s="35">
        <f t="shared" si="6"/>
        <v>86</v>
      </c>
      <c r="G42" s="35">
        <f t="shared" si="6"/>
        <v>156</v>
      </c>
      <c r="H42" s="36">
        <f t="shared" si="0"/>
        <v>28</v>
      </c>
      <c r="I42" s="106">
        <v>12</v>
      </c>
      <c r="J42" s="106">
        <v>16</v>
      </c>
      <c r="K42" s="36">
        <f t="shared" si="1"/>
        <v>118</v>
      </c>
      <c r="L42" s="106">
        <v>40</v>
      </c>
      <c r="M42" s="106">
        <v>78</v>
      </c>
      <c r="N42" s="36">
        <f t="shared" si="2"/>
        <v>73</v>
      </c>
      <c r="O42" s="37">
        <v>26</v>
      </c>
      <c r="P42" s="37">
        <v>47</v>
      </c>
      <c r="Q42" s="36">
        <f t="shared" si="3"/>
        <v>23</v>
      </c>
      <c r="R42" s="37">
        <v>8</v>
      </c>
      <c r="S42" s="37">
        <v>15</v>
      </c>
    </row>
    <row r="43" spans="1:19" x14ac:dyDescent="0.3">
      <c r="A43" s="137"/>
      <c r="B43" s="149"/>
      <c r="C43" s="58">
        <v>52</v>
      </c>
      <c r="D43" s="33" t="s">
        <v>10</v>
      </c>
      <c r="E43" s="35">
        <f t="shared" si="4"/>
        <v>5</v>
      </c>
      <c r="F43" s="35">
        <f t="shared" si="6"/>
        <v>3</v>
      </c>
      <c r="G43" s="35">
        <f t="shared" si="6"/>
        <v>2</v>
      </c>
      <c r="H43" s="36">
        <f t="shared" si="0"/>
        <v>0</v>
      </c>
      <c r="I43" s="111">
        <v>0</v>
      </c>
      <c r="J43" s="111">
        <v>0</v>
      </c>
      <c r="K43" s="36">
        <f t="shared" si="1"/>
        <v>4</v>
      </c>
      <c r="L43" s="111">
        <v>2</v>
      </c>
      <c r="M43" s="111">
        <v>2</v>
      </c>
      <c r="N43" s="36">
        <f t="shared" si="2"/>
        <v>1</v>
      </c>
      <c r="O43" s="38">
        <v>1</v>
      </c>
      <c r="P43" s="38"/>
      <c r="Q43" s="36">
        <f t="shared" si="3"/>
        <v>0</v>
      </c>
      <c r="R43" s="38">
        <v>0</v>
      </c>
      <c r="S43" s="38">
        <v>0</v>
      </c>
    </row>
    <row r="44" spans="1:19" x14ac:dyDescent="0.3">
      <c r="A44" s="137"/>
      <c r="B44" s="149"/>
      <c r="C44" s="34">
        <v>54</v>
      </c>
      <c r="D44" s="33" t="s">
        <v>70</v>
      </c>
      <c r="E44" s="35">
        <f t="shared" si="4"/>
        <v>50</v>
      </c>
      <c r="F44" s="35">
        <f t="shared" si="6"/>
        <v>20</v>
      </c>
      <c r="G44" s="35">
        <f t="shared" si="6"/>
        <v>30</v>
      </c>
      <c r="H44" s="36">
        <f t="shared" si="0"/>
        <v>10</v>
      </c>
      <c r="I44" s="106">
        <v>4</v>
      </c>
      <c r="J44" s="106">
        <v>6</v>
      </c>
      <c r="K44" s="36">
        <f t="shared" si="1"/>
        <v>20</v>
      </c>
      <c r="L44" s="106">
        <v>8</v>
      </c>
      <c r="M44" s="106">
        <v>12</v>
      </c>
      <c r="N44" s="36">
        <f t="shared" si="2"/>
        <v>15</v>
      </c>
      <c r="O44" s="37">
        <v>6</v>
      </c>
      <c r="P44" s="37">
        <v>9</v>
      </c>
      <c r="Q44" s="36">
        <f t="shared" si="3"/>
        <v>5</v>
      </c>
      <c r="R44" s="37">
        <v>2</v>
      </c>
      <c r="S44" s="37">
        <v>3</v>
      </c>
    </row>
    <row r="45" spans="1:19" x14ac:dyDescent="0.3">
      <c r="A45" s="137"/>
      <c r="B45" s="149"/>
      <c r="C45" s="34">
        <v>55</v>
      </c>
      <c r="D45" s="33" t="s">
        <v>70</v>
      </c>
      <c r="E45" s="35">
        <f t="shared" si="4"/>
        <v>2</v>
      </c>
      <c r="F45" s="35">
        <f t="shared" si="6"/>
        <v>1</v>
      </c>
      <c r="G45" s="35">
        <f t="shared" si="6"/>
        <v>1</v>
      </c>
      <c r="H45" s="36">
        <f t="shared" si="0"/>
        <v>0</v>
      </c>
      <c r="I45" s="109">
        <v>0</v>
      </c>
      <c r="J45" s="109">
        <v>0</v>
      </c>
      <c r="K45" s="36">
        <f t="shared" si="1"/>
        <v>2</v>
      </c>
      <c r="L45" s="109">
        <v>1</v>
      </c>
      <c r="M45" s="109">
        <v>1</v>
      </c>
      <c r="N45" s="37">
        <f t="shared" si="2"/>
        <v>0</v>
      </c>
      <c r="O45" s="39">
        <v>0</v>
      </c>
      <c r="P45" s="39">
        <v>0</v>
      </c>
      <c r="Q45" s="36">
        <f t="shared" si="3"/>
        <v>0</v>
      </c>
      <c r="R45" s="39">
        <v>0</v>
      </c>
      <c r="S45" s="39">
        <v>0</v>
      </c>
    </row>
    <row r="46" spans="1:19" x14ac:dyDescent="0.3">
      <c r="A46" s="137"/>
      <c r="B46" s="149"/>
      <c r="C46" s="34">
        <v>56</v>
      </c>
      <c r="D46" s="33" t="s">
        <v>72</v>
      </c>
      <c r="E46" s="35">
        <f t="shared" si="4"/>
        <v>22</v>
      </c>
      <c r="F46" s="35">
        <f t="shared" si="6"/>
        <v>7</v>
      </c>
      <c r="G46" s="35">
        <f t="shared" si="6"/>
        <v>15</v>
      </c>
      <c r="H46" s="36">
        <f t="shared" si="0"/>
        <v>6</v>
      </c>
      <c r="I46" s="109">
        <v>1</v>
      </c>
      <c r="J46" s="109">
        <v>5</v>
      </c>
      <c r="K46" s="36">
        <f t="shared" si="1"/>
        <v>10</v>
      </c>
      <c r="L46" s="109">
        <v>4</v>
      </c>
      <c r="M46" s="109">
        <v>6</v>
      </c>
      <c r="N46" s="37">
        <f t="shared" si="2"/>
        <v>6</v>
      </c>
      <c r="O46" s="39">
        <v>2</v>
      </c>
      <c r="P46" s="39">
        <v>4</v>
      </c>
      <c r="Q46" s="37">
        <f t="shared" si="3"/>
        <v>0</v>
      </c>
      <c r="R46" s="39">
        <v>0</v>
      </c>
      <c r="S46" s="39">
        <v>0</v>
      </c>
    </row>
    <row r="47" spans="1:19" x14ac:dyDescent="0.3">
      <c r="A47" s="29">
        <v>2</v>
      </c>
      <c r="B47" s="29">
        <v>2</v>
      </c>
      <c r="C47" s="29"/>
      <c r="D47" s="24" t="s">
        <v>30</v>
      </c>
      <c r="E47" s="44">
        <f>F47+G47</f>
        <v>165</v>
      </c>
      <c r="F47" s="44">
        <f>I47+L47+O47+R47</f>
        <v>61</v>
      </c>
      <c r="G47" s="44">
        <f>J47+M47+P47+S47</f>
        <v>104</v>
      </c>
      <c r="H47" s="44">
        <f>+I47+J47</f>
        <v>21</v>
      </c>
      <c r="I47" s="44">
        <f>SUM(I48:I54)</f>
        <v>12</v>
      </c>
      <c r="J47" s="44">
        <f>SUM(J48:J54)</f>
        <v>9</v>
      </c>
      <c r="K47" s="44">
        <f>+L47+M47</f>
        <v>56</v>
      </c>
      <c r="L47" s="44">
        <f>SUM(L48:L54)</f>
        <v>19</v>
      </c>
      <c r="M47" s="44">
        <f>SUM(M48:M54)</f>
        <v>37</v>
      </c>
      <c r="N47" s="44">
        <f>+O47+P47</f>
        <v>48</v>
      </c>
      <c r="O47" s="44">
        <f>SUM(O48:O54)</f>
        <v>17</v>
      </c>
      <c r="P47" s="44">
        <f>SUM(P48:P54)</f>
        <v>31</v>
      </c>
      <c r="Q47" s="44">
        <f>+R47+S47</f>
        <v>40</v>
      </c>
      <c r="R47" s="44">
        <f>SUM(R48:R54)</f>
        <v>13</v>
      </c>
      <c r="S47" s="44">
        <f>SUM(S48:S54)</f>
        <v>27</v>
      </c>
    </row>
    <row r="48" spans="1:19" ht="37.5" x14ac:dyDescent="0.3">
      <c r="A48" s="137"/>
      <c r="B48" s="137"/>
      <c r="C48" s="61">
        <v>8</v>
      </c>
      <c r="D48" s="45" t="s">
        <v>80</v>
      </c>
      <c r="E48" s="46">
        <f t="shared" ref="E48:E54" si="7">+F48+G48</f>
        <v>6</v>
      </c>
      <c r="F48" s="46">
        <f t="shared" ref="F48:G54" si="8">+I48+L48+O48+R48</f>
        <v>3</v>
      </c>
      <c r="G48" s="46">
        <f t="shared" si="8"/>
        <v>3</v>
      </c>
      <c r="H48" s="47">
        <f t="shared" ref="H48:H54" si="9">+I48+J48</f>
        <v>1</v>
      </c>
      <c r="I48" s="46">
        <v>1</v>
      </c>
      <c r="J48" s="104">
        <v>0</v>
      </c>
      <c r="K48" s="47">
        <f t="shared" ref="K48:K54" si="10">+L48+M48</f>
        <v>2</v>
      </c>
      <c r="L48" s="104">
        <v>1</v>
      </c>
      <c r="M48" s="46">
        <v>1</v>
      </c>
      <c r="N48" s="47">
        <f t="shared" ref="N48:N54" si="11">+O48+P48</f>
        <v>2</v>
      </c>
      <c r="O48" s="46">
        <v>1</v>
      </c>
      <c r="P48" s="46">
        <v>1</v>
      </c>
      <c r="Q48" s="47">
        <f t="shared" ref="Q48:Q54" si="12">+R48+S48</f>
        <v>1</v>
      </c>
      <c r="R48" s="46">
        <v>0</v>
      </c>
      <c r="S48" s="46">
        <v>1</v>
      </c>
    </row>
    <row r="49" spans="1:19" x14ac:dyDescent="0.3">
      <c r="A49" s="137"/>
      <c r="B49" s="137"/>
      <c r="C49" s="34">
        <v>18</v>
      </c>
      <c r="D49" s="33" t="s">
        <v>55</v>
      </c>
      <c r="E49" s="46">
        <f t="shared" si="7"/>
        <v>75</v>
      </c>
      <c r="F49" s="46">
        <f t="shared" si="8"/>
        <v>29</v>
      </c>
      <c r="G49" s="46">
        <f t="shared" si="8"/>
        <v>46</v>
      </c>
      <c r="H49" s="47">
        <f t="shared" si="9"/>
        <v>9</v>
      </c>
      <c r="I49" s="103">
        <v>5</v>
      </c>
      <c r="J49" s="103">
        <v>4</v>
      </c>
      <c r="K49" s="47">
        <f t="shared" si="10"/>
        <v>24</v>
      </c>
      <c r="L49" s="47">
        <v>8</v>
      </c>
      <c r="M49" s="103">
        <v>16</v>
      </c>
      <c r="N49" s="47">
        <f t="shared" si="11"/>
        <v>21</v>
      </c>
      <c r="O49" s="47">
        <v>8</v>
      </c>
      <c r="P49" s="47">
        <v>13</v>
      </c>
      <c r="Q49" s="47">
        <f t="shared" si="12"/>
        <v>21</v>
      </c>
      <c r="R49" s="47">
        <v>8</v>
      </c>
      <c r="S49" s="47">
        <v>13</v>
      </c>
    </row>
    <row r="50" spans="1:19" x14ac:dyDescent="0.3">
      <c r="A50" s="137"/>
      <c r="B50" s="137"/>
      <c r="C50" s="34">
        <v>19</v>
      </c>
      <c r="D50" s="33" t="s">
        <v>55</v>
      </c>
      <c r="E50" s="46">
        <f t="shared" si="7"/>
        <v>15</v>
      </c>
      <c r="F50" s="46">
        <f t="shared" si="8"/>
        <v>7</v>
      </c>
      <c r="G50" s="46">
        <f t="shared" si="8"/>
        <v>8</v>
      </c>
      <c r="H50" s="47">
        <f t="shared" si="9"/>
        <v>2</v>
      </c>
      <c r="I50" s="47">
        <v>2</v>
      </c>
      <c r="J50" s="103">
        <v>0</v>
      </c>
      <c r="K50" s="47">
        <f t="shared" si="10"/>
        <v>6</v>
      </c>
      <c r="L50" s="47">
        <v>2</v>
      </c>
      <c r="M50" s="103">
        <v>4</v>
      </c>
      <c r="N50" s="47">
        <f t="shared" si="11"/>
        <v>4</v>
      </c>
      <c r="O50" s="47">
        <v>2</v>
      </c>
      <c r="P50" s="47">
        <v>2</v>
      </c>
      <c r="Q50" s="47">
        <f t="shared" si="12"/>
        <v>3</v>
      </c>
      <c r="R50" s="47">
        <v>1</v>
      </c>
      <c r="S50" s="47">
        <v>2</v>
      </c>
    </row>
    <row r="51" spans="1:19" x14ac:dyDescent="0.3">
      <c r="A51" s="137"/>
      <c r="B51" s="137"/>
      <c r="C51" s="58">
        <v>49</v>
      </c>
      <c r="D51" s="33" t="s">
        <v>10</v>
      </c>
      <c r="E51" s="46">
        <f t="shared" si="7"/>
        <v>30</v>
      </c>
      <c r="F51" s="46">
        <f t="shared" si="8"/>
        <v>10</v>
      </c>
      <c r="G51" s="46">
        <f t="shared" si="8"/>
        <v>20</v>
      </c>
      <c r="H51" s="47">
        <f t="shared" si="9"/>
        <v>6</v>
      </c>
      <c r="I51" s="104">
        <v>3</v>
      </c>
      <c r="J51" s="104">
        <v>3</v>
      </c>
      <c r="K51" s="47">
        <f t="shared" si="10"/>
        <v>9</v>
      </c>
      <c r="L51" s="104">
        <v>3</v>
      </c>
      <c r="M51" s="104">
        <v>6</v>
      </c>
      <c r="N51" s="47">
        <f t="shared" si="11"/>
        <v>8</v>
      </c>
      <c r="O51" s="46">
        <v>2</v>
      </c>
      <c r="P51" s="46">
        <v>6</v>
      </c>
      <c r="Q51" s="47">
        <f t="shared" si="12"/>
        <v>7</v>
      </c>
      <c r="R51" s="46">
        <v>2</v>
      </c>
      <c r="S51" s="46">
        <v>5</v>
      </c>
    </row>
    <row r="52" spans="1:19" x14ac:dyDescent="0.3">
      <c r="A52" s="137"/>
      <c r="B52" s="137"/>
      <c r="C52" s="34">
        <v>53</v>
      </c>
      <c r="D52" s="33" t="s">
        <v>10</v>
      </c>
      <c r="E52" s="46">
        <f t="shared" si="7"/>
        <v>4</v>
      </c>
      <c r="F52" s="46">
        <f t="shared" si="8"/>
        <v>1</v>
      </c>
      <c r="G52" s="46">
        <f t="shared" si="8"/>
        <v>3</v>
      </c>
      <c r="H52" s="47">
        <f t="shared" si="9"/>
        <v>0</v>
      </c>
      <c r="I52" s="105">
        <v>0</v>
      </c>
      <c r="J52" s="105">
        <v>0</v>
      </c>
      <c r="K52" s="47">
        <f t="shared" si="10"/>
        <v>3</v>
      </c>
      <c r="L52" s="105">
        <v>1</v>
      </c>
      <c r="M52" s="105">
        <v>2</v>
      </c>
      <c r="N52" s="47">
        <f t="shared" si="11"/>
        <v>1</v>
      </c>
      <c r="O52" s="48">
        <v>0</v>
      </c>
      <c r="P52" s="48">
        <v>1</v>
      </c>
      <c r="Q52" s="47">
        <f t="shared" si="12"/>
        <v>0</v>
      </c>
      <c r="R52" s="48">
        <v>0</v>
      </c>
      <c r="S52" s="48">
        <v>0</v>
      </c>
    </row>
    <row r="53" spans="1:19" x14ac:dyDescent="0.3">
      <c r="A53" s="137"/>
      <c r="B53" s="137"/>
      <c r="C53" s="34">
        <v>54</v>
      </c>
      <c r="D53" s="33" t="s">
        <v>70</v>
      </c>
      <c r="E53" s="46">
        <f t="shared" si="7"/>
        <v>25</v>
      </c>
      <c r="F53" s="46">
        <f t="shared" si="8"/>
        <v>7</v>
      </c>
      <c r="G53" s="46">
        <f t="shared" si="8"/>
        <v>18</v>
      </c>
      <c r="H53" s="47">
        <f t="shared" si="9"/>
        <v>3</v>
      </c>
      <c r="I53" s="48">
        <v>1</v>
      </c>
      <c r="J53" s="105">
        <v>2</v>
      </c>
      <c r="K53" s="47">
        <f t="shared" si="10"/>
        <v>8</v>
      </c>
      <c r="L53" s="48">
        <v>2</v>
      </c>
      <c r="M53" s="105">
        <v>6</v>
      </c>
      <c r="N53" s="47">
        <f t="shared" si="11"/>
        <v>7</v>
      </c>
      <c r="O53" s="48">
        <v>2</v>
      </c>
      <c r="P53" s="48">
        <v>5</v>
      </c>
      <c r="Q53" s="47">
        <f t="shared" si="12"/>
        <v>7</v>
      </c>
      <c r="R53" s="48">
        <v>2</v>
      </c>
      <c r="S53" s="48">
        <v>5</v>
      </c>
    </row>
    <row r="54" spans="1:19" x14ac:dyDescent="0.3">
      <c r="A54" s="137"/>
      <c r="B54" s="137"/>
      <c r="C54" s="58">
        <v>57</v>
      </c>
      <c r="D54" s="33" t="s">
        <v>73</v>
      </c>
      <c r="E54" s="46">
        <f t="shared" si="7"/>
        <v>10</v>
      </c>
      <c r="F54" s="46">
        <f t="shared" si="8"/>
        <v>4</v>
      </c>
      <c r="G54" s="46">
        <f t="shared" si="8"/>
        <v>6</v>
      </c>
      <c r="H54" s="47">
        <f t="shared" si="9"/>
        <v>0</v>
      </c>
      <c r="I54" s="48">
        <v>0</v>
      </c>
      <c r="J54" s="48">
        <v>0</v>
      </c>
      <c r="K54" s="47">
        <f t="shared" si="10"/>
        <v>4</v>
      </c>
      <c r="L54" s="48">
        <v>2</v>
      </c>
      <c r="M54" s="48">
        <v>2</v>
      </c>
      <c r="N54" s="48">
        <f t="shared" si="11"/>
        <v>5</v>
      </c>
      <c r="O54" s="48">
        <v>2</v>
      </c>
      <c r="P54" s="48">
        <v>3</v>
      </c>
      <c r="Q54" s="48">
        <f t="shared" si="12"/>
        <v>1</v>
      </c>
      <c r="R54" s="48">
        <v>0</v>
      </c>
      <c r="S54" s="48">
        <v>1</v>
      </c>
    </row>
    <row r="55" spans="1:19" x14ac:dyDescent="0.3">
      <c r="A55" s="29">
        <v>3</v>
      </c>
      <c r="B55" s="29">
        <v>11</v>
      </c>
      <c r="C55" s="29"/>
      <c r="D55" s="24" t="s">
        <v>31</v>
      </c>
      <c r="E55" s="44">
        <f>F55+G55</f>
        <v>50</v>
      </c>
      <c r="F55" s="44">
        <f>I55+L55+O55+R55</f>
        <v>17</v>
      </c>
      <c r="G55" s="44">
        <f>J55+M55+P55+S55</f>
        <v>33</v>
      </c>
      <c r="H55" s="44">
        <f>+I55+J55</f>
        <v>3</v>
      </c>
      <c r="I55" s="44">
        <f>SUM(I56:I56)</f>
        <v>1</v>
      </c>
      <c r="J55" s="44">
        <f>SUM(J56:J56)</f>
        <v>2</v>
      </c>
      <c r="K55" s="44">
        <f>+L55+M55</f>
        <v>17</v>
      </c>
      <c r="L55" s="44">
        <f>SUM(L56:L57)</f>
        <v>6</v>
      </c>
      <c r="M55" s="44">
        <f>SUM(M56:M57)</f>
        <v>11</v>
      </c>
      <c r="N55" s="44">
        <f>+O55+P55</f>
        <v>15</v>
      </c>
      <c r="O55" s="44">
        <f>SUM(O56:O57)</f>
        <v>5</v>
      </c>
      <c r="P55" s="44">
        <f>SUM(P56:P57)</f>
        <v>10</v>
      </c>
      <c r="Q55" s="44">
        <f>+R55+S55</f>
        <v>15</v>
      </c>
      <c r="R55" s="44">
        <f>SUM(R56:R57)</f>
        <v>5</v>
      </c>
      <c r="S55" s="44">
        <f>SUM(S56:S57)</f>
        <v>10</v>
      </c>
    </row>
    <row r="56" spans="1:19" x14ac:dyDescent="0.3">
      <c r="A56" s="137"/>
      <c r="B56" s="148"/>
      <c r="C56" s="58">
        <v>49</v>
      </c>
      <c r="D56" s="33" t="s">
        <v>10</v>
      </c>
      <c r="E56" s="46">
        <f t="shared" ref="E56:E57" si="13">+F56+G56</f>
        <v>40</v>
      </c>
      <c r="F56" s="46">
        <f t="shared" ref="F56:G57" si="14">+I56+L56+O56+R56</f>
        <v>14</v>
      </c>
      <c r="G56" s="46">
        <f t="shared" si="14"/>
        <v>26</v>
      </c>
      <c r="H56" s="47">
        <f t="shared" ref="H56:H57" si="15">+I56+J56</f>
        <v>3</v>
      </c>
      <c r="I56" s="46">
        <v>1</v>
      </c>
      <c r="J56" s="46">
        <v>2</v>
      </c>
      <c r="K56" s="47">
        <f t="shared" ref="K56:K57" si="16">+L56+M56</f>
        <v>13</v>
      </c>
      <c r="L56" s="46">
        <v>5</v>
      </c>
      <c r="M56" s="46">
        <v>8</v>
      </c>
      <c r="N56" s="47">
        <f t="shared" ref="N56:N57" si="17">+O56+P56</f>
        <v>12</v>
      </c>
      <c r="O56" s="46">
        <v>4</v>
      </c>
      <c r="P56" s="46">
        <v>8</v>
      </c>
      <c r="Q56" s="47">
        <f t="shared" ref="Q56:Q57" si="18">+R56+S56</f>
        <v>12</v>
      </c>
      <c r="R56" s="46">
        <v>4</v>
      </c>
      <c r="S56" s="46">
        <v>8</v>
      </c>
    </row>
    <row r="57" spans="1:19" x14ac:dyDescent="0.3">
      <c r="A57" s="137"/>
      <c r="B57" s="148"/>
      <c r="C57" s="58">
        <v>51</v>
      </c>
      <c r="D57" s="33" t="s">
        <v>10</v>
      </c>
      <c r="E57" s="46">
        <f t="shared" si="13"/>
        <v>10</v>
      </c>
      <c r="F57" s="46">
        <f t="shared" si="14"/>
        <v>3</v>
      </c>
      <c r="G57" s="46">
        <f t="shared" si="14"/>
        <v>7</v>
      </c>
      <c r="H57" s="47">
        <f t="shared" si="15"/>
        <v>0</v>
      </c>
      <c r="I57" s="48">
        <v>0</v>
      </c>
      <c r="J57" s="48">
        <v>0</v>
      </c>
      <c r="K57" s="47">
        <f t="shared" si="16"/>
        <v>4</v>
      </c>
      <c r="L57" s="48">
        <v>1</v>
      </c>
      <c r="M57" s="48">
        <v>3</v>
      </c>
      <c r="N57" s="47">
        <f t="shared" si="17"/>
        <v>3</v>
      </c>
      <c r="O57" s="48">
        <v>1</v>
      </c>
      <c r="P57" s="48">
        <v>2</v>
      </c>
      <c r="Q57" s="47">
        <f t="shared" si="18"/>
        <v>3</v>
      </c>
      <c r="R57" s="48">
        <v>1</v>
      </c>
      <c r="S57" s="48">
        <v>2</v>
      </c>
    </row>
    <row r="58" spans="1:19" x14ac:dyDescent="0.3">
      <c r="A58" s="29">
        <v>4</v>
      </c>
      <c r="B58" s="29">
        <v>17</v>
      </c>
      <c r="C58" s="29"/>
      <c r="D58" s="24" t="s">
        <v>32</v>
      </c>
      <c r="E58" s="44">
        <f>F58+G58</f>
        <v>50</v>
      </c>
      <c r="F58" s="44">
        <f>I58+L58+O58+R58</f>
        <v>20</v>
      </c>
      <c r="G58" s="44">
        <f>J58+M58+P58+S58</f>
        <v>30</v>
      </c>
      <c r="H58" s="44">
        <f>+I58+J58</f>
        <v>3</v>
      </c>
      <c r="I58" s="44">
        <f>SUM(I59:I59)</f>
        <v>2</v>
      </c>
      <c r="J58" s="44">
        <f>SUM(J59:J59)</f>
        <v>1</v>
      </c>
      <c r="K58" s="44">
        <f>+L58+M58</f>
        <v>23</v>
      </c>
      <c r="L58" s="44">
        <f>SUM(L59:L59)</f>
        <v>8</v>
      </c>
      <c r="M58" s="44">
        <f>SUM(M59:M59)</f>
        <v>15</v>
      </c>
      <c r="N58" s="44">
        <f>+O58+P58</f>
        <v>12</v>
      </c>
      <c r="O58" s="44">
        <f>SUM(O59:O59)</f>
        <v>5</v>
      </c>
      <c r="P58" s="44">
        <f>SUM(P59:P59)</f>
        <v>7</v>
      </c>
      <c r="Q58" s="44">
        <f>+R58+S58</f>
        <v>12</v>
      </c>
      <c r="R58" s="44">
        <f>SUM(R59:R59)</f>
        <v>5</v>
      </c>
      <c r="S58" s="44">
        <f>SUM(S59:S59)</f>
        <v>7</v>
      </c>
    </row>
    <row r="59" spans="1:19" x14ac:dyDescent="0.3">
      <c r="A59" s="61"/>
      <c r="B59" s="60"/>
      <c r="C59" s="34">
        <v>18</v>
      </c>
      <c r="D59" s="33" t="s">
        <v>55</v>
      </c>
      <c r="E59" s="46">
        <f t="shared" ref="E59" si="19">+F59+G59</f>
        <v>50</v>
      </c>
      <c r="F59" s="46">
        <f t="shared" ref="F59:G59" si="20">+I59+L59+O59+R59</f>
        <v>20</v>
      </c>
      <c r="G59" s="46">
        <f t="shared" si="20"/>
        <v>30</v>
      </c>
      <c r="H59" s="47">
        <f t="shared" ref="H59" si="21">+I59+J59</f>
        <v>3</v>
      </c>
      <c r="I59" s="103">
        <v>2</v>
      </c>
      <c r="J59" s="103">
        <v>1</v>
      </c>
      <c r="K59" s="47">
        <f t="shared" ref="K59" si="22">+L59+M59</f>
        <v>23</v>
      </c>
      <c r="L59" s="103">
        <v>8</v>
      </c>
      <c r="M59" s="103">
        <v>15</v>
      </c>
      <c r="N59" s="47">
        <f t="shared" ref="N59" si="23">+O59+P59</f>
        <v>12</v>
      </c>
      <c r="O59" s="47">
        <v>5</v>
      </c>
      <c r="P59" s="47">
        <v>7</v>
      </c>
      <c r="Q59" s="47">
        <f t="shared" ref="Q59" si="24">+R59+S59</f>
        <v>12</v>
      </c>
      <c r="R59" s="47">
        <v>5</v>
      </c>
      <c r="S59" s="47">
        <v>7</v>
      </c>
    </row>
    <row r="60" spans="1:19" x14ac:dyDescent="0.3">
      <c r="A60" s="29">
        <v>5</v>
      </c>
      <c r="B60" s="29">
        <v>50</v>
      </c>
      <c r="C60" s="29"/>
      <c r="D60" s="24" t="s">
        <v>43</v>
      </c>
      <c r="E60" s="44">
        <f>F60+G60</f>
        <v>795</v>
      </c>
      <c r="F60" s="44">
        <f>I60+L60+O60+R60</f>
        <v>305</v>
      </c>
      <c r="G60" s="44">
        <f>J60+M60+P60+S60</f>
        <v>490</v>
      </c>
      <c r="H60" s="44">
        <f>+I60+J60</f>
        <v>95</v>
      </c>
      <c r="I60" s="44">
        <f>SUM(I61:I64)</f>
        <v>19</v>
      </c>
      <c r="J60" s="44">
        <f>SUM(J61:J64)</f>
        <v>76</v>
      </c>
      <c r="K60" s="44">
        <f>+L60+M60</f>
        <v>299</v>
      </c>
      <c r="L60" s="44">
        <f>SUM(L61:L64)</f>
        <v>131</v>
      </c>
      <c r="M60" s="44">
        <f>SUM(M61:M64)</f>
        <v>168</v>
      </c>
      <c r="N60" s="44">
        <f>+O60+P60</f>
        <v>199</v>
      </c>
      <c r="O60" s="44">
        <f>SUM(O61:O64)</f>
        <v>77</v>
      </c>
      <c r="P60" s="44">
        <f>SUM(P61:P64)</f>
        <v>122</v>
      </c>
      <c r="Q60" s="44">
        <f>+R60+S60</f>
        <v>202</v>
      </c>
      <c r="R60" s="44">
        <f>SUM(R61:R64)</f>
        <v>78</v>
      </c>
      <c r="S60" s="44">
        <f>SUM(S61:S64)</f>
        <v>124</v>
      </c>
    </row>
    <row r="61" spans="1:19" x14ac:dyDescent="0.3">
      <c r="A61" s="137"/>
      <c r="B61" s="148"/>
      <c r="C61" s="34">
        <v>20</v>
      </c>
      <c r="D61" s="33" t="s">
        <v>64</v>
      </c>
      <c r="E61" s="46">
        <f t="shared" ref="E61:E64" si="25">+F61+G61</f>
        <v>595</v>
      </c>
      <c r="F61" s="46">
        <f t="shared" ref="F61:G64" si="26">+I61+L61+O61+R61</f>
        <v>235</v>
      </c>
      <c r="G61" s="46">
        <f t="shared" si="26"/>
        <v>360</v>
      </c>
      <c r="H61" s="47">
        <f t="shared" ref="H61:H64" si="27">+I61+J61</f>
        <v>76</v>
      </c>
      <c r="I61" s="103">
        <v>15</v>
      </c>
      <c r="J61" s="103">
        <v>61</v>
      </c>
      <c r="K61" s="47">
        <f t="shared" ref="K61:K64" si="28">+L61+M61</f>
        <v>219</v>
      </c>
      <c r="L61" s="103">
        <v>100</v>
      </c>
      <c r="M61" s="103">
        <v>119</v>
      </c>
      <c r="N61" s="47">
        <f t="shared" ref="N61:N64" si="29">+O61+P61</f>
        <v>150</v>
      </c>
      <c r="O61" s="47">
        <v>60</v>
      </c>
      <c r="P61" s="47">
        <v>90</v>
      </c>
      <c r="Q61" s="47">
        <f t="shared" ref="Q61:Q64" si="30">+R61+S61</f>
        <v>150</v>
      </c>
      <c r="R61" s="47">
        <v>60</v>
      </c>
      <c r="S61" s="47">
        <v>90</v>
      </c>
    </row>
    <row r="62" spans="1:19" x14ac:dyDescent="0.3">
      <c r="A62" s="137"/>
      <c r="B62" s="148"/>
      <c r="C62" s="34">
        <v>23</v>
      </c>
      <c r="D62" s="33" t="s">
        <v>64</v>
      </c>
      <c r="E62" s="46">
        <f t="shared" si="25"/>
        <v>19</v>
      </c>
      <c r="F62" s="46">
        <f t="shared" si="26"/>
        <v>8</v>
      </c>
      <c r="G62" s="46">
        <f t="shared" si="26"/>
        <v>11</v>
      </c>
      <c r="H62" s="47">
        <f t="shared" si="27"/>
        <v>0</v>
      </c>
      <c r="I62" s="103">
        <v>0</v>
      </c>
      <c r="J62" s="103">
        <v>0</v>
      </c>
      <c r="K62" s="47">
        <f t="shared" si="28"/>
        <v>9</v>
      </c>
      <c r="L62" s="103">
        <v>4</v>
      </c>
      <c r="M62" s="103">
        <v>5</v>
      </c>
      <c r="N62" s="47">
        <f t="shared" si="29"/>
        <v>5</v>
      </c>
      <c r="O62" s="47">
        <v>2</v>
      </c>
      <c r="P62" s="47">
        <v>3</v>
      </c>
      <c r="Q62" s="47">
        <f t="shared" si="30"/>
        <v>5</v>
      </c>
      <c r="R62" s="47">
        <v>2</v>
      </c>
      <c r="S62" s="47">
        <v>3</v>
      </c>
    </row>
    <row r="63" spans="1:19" x14ac:dyDescent="0.3">
      <c r="A63" s="137"/>
      <c r="B63" s="148"/>
      <c r="C63" s="34">
        <v>24</v>
      </c>
      <c r="D63" s="33" t="s">
        <v>64</v>
      </c>
      <c r="E63" s="46">
        <f t="shared" si="25"/>
        <v>171</v>
      </c>
      <c r="F63" s="46">
        <f t="shared" si="26"/>
        <v>60</v>
      </c>
      <c r="G63" s="46">
        <f t="shared" si="26"/>
        <v>111</v>
      </c>
      <c r="H63" s="47">
        <f t="shared" si="27"/>
        <v>19</v>
      </c>
      <c r="I63" s="103">
        <v>4</v>
      </c>
      <c r="J63" s="103">
        <v>15</v>
      </c>
      <c r="K63" s="47">
        <f t="shared" si="28"/>
        <v>66</v>
      </c>
      <c r="L63" s="103">
        <v>26</v>
      </c>
      <c r="M63" s="103">
        <v>40</v>
      </c>
      <c r="N63" s="47">
        <f t="shared" si="29"/>
        <v>42</v>
      </c>
      <c r="O63" s="47">
        <v>15</v>
      </c>
      <c r="P63" s="47">
        <v>27</v>
      </c>
      <c r="Q63" s="47">
        <f t="shared" si="30"/>
        <v>44</v>
      </c>
      <c r="R63" s="47">
        <v>15</v>
      </c>
      <c r="S63" s="47">
        <v>29</v>
      </c>
    </row>
    <row r="64" spans="1:19" x14ac:dyDescent="0.3">
      <c r="A64" s="137"/>
      <c r="B64" s="148"/>
      <c r="C64" s="34">
        <v>25</v>
      </c>
      <c r="D64" s="33" t="s">
        <v>64</v>
      </c>
      <c r="E64" s="46">
        <f t="shared" si="25"/>
        <v>10</v>
      </c>
      <c r="F64" s="46">
        <f t="shared" si="26"/>
        <v>2</v>
      </c>
      <c r="G64" s="46">
        <f t="shared" si="26"/>
        <v>8</v>
      </c>
      <c r="H64" s="47">
        <f t="shared" si="27"/>
        <v>0</v>
      </c>
      <c r="I64" s="103">
        <v>0</v>
      </c>
      <c r="J64" s="103">
        <v>0</v>
      </c>
      <c r="K64" s="47">
        <f t="shared" si="28"/>
        <v>5</v>
      </c>
      <c r="L64" s="103">
        <v>1</v>
      </c>
      <c r="M64" s="103">
        <v>4</v>
      </c>
      <c r="N64" s="47">
        <f t="shared" si="29"/>
        <v>2</v>
      </c>
      <c r="O64" s="47">
        <v>0</v>
      </c>
      <c r="P64" s="47">
        <v>2</v>
      </c>
      <c r="Q64" s="47">
        <f t="shared" si="30"/>
        <v>3</v>
      </c>
      <c r="R64" s="47">
        <v>1</v>
      </c>
      <c r="S64" s="47">
        <v>2</v>
      </c>
    </row>
    <row r="65" spans="1:19" ht="37.5" x14ac:dyDescent="0.3">
      <c r="A65" s="29">
        <v>6</v>
      </c>
      <c r="B65" s="29">
        <v>171</v>
      </c>
      <c r="C65" s="29"/>
      <c r="D65" s="24" t="s">
        <v>47</v>
      </c>
      <c r="E65" s="44">
        <f>F65+G65</f>
        <v>50</v>
      </c>
      <c r="F65" s="44">
        <f>I65+L65+O65+R65</f>
        <v>20</v>
      </c>
      <c r="G65" s="44">
        <f>J65+M65+P65+S65</f>
        <v>30</v>
      </c>
      <c r="H65" s="44">
        <f>+I65+J65</f>
        <v>7</v>
      </c>
      <c r="I65" s="44">
        <f>SUM(I66:I74)</f>
        <v>3</v>
      </c>
      <c r="J65" s="44">
        <f>SUM(J66:J74)</f>
        <v>4</v>
      </c>
      <c r="K65" s="44">
        <f>+L65+M65</f>
        <v>18</v>
      </c>
      <c r="L65" s="44">
        <f>SUM(L66:L74)</f>
        <v>7</v>
      </c>
      <c r="M65" s="44">
        <f>SUM(M66:M74)</f>
        <v>11</v>
      </c>
      <c r="N65" s="44">
        <f>+O65+P65</f>
        <v>14</v>
      </c>
      <c r="O65" s="44">
        <f>SUM(O66:O74)</f>
        <v>7</v>
      </c>
      <c r="P65" s="44">
        <f>SUM(P66:P74)</f>
        <v>7</v>
      </c>
      <c r="Q65" s="44">
        <f>+R65+S65</f>
        <v>11</v>
      </c>
      <c r="R65" s="44">
        <f>SUM(R66:R74)</f>
        <v>3</v>
      </c>
      <c r="S65" s="44">
        <f>SUM(S66:S74)</f>
        <v>8</v>
      </c>
    </row>
    <row r="66" spans="1:19" x14ac:dyDescent="0.3">
      <c r="A66" s="121"/>
      <c r="B66" s="150"/>
      <c r="C66" s="58">
        <v>36</v>
      </c>
      <c r="D66" s="33" t="s">
        <v>68</v>
      </c>
      <c r="E66" s="46">
        <f t="shared" ref="E66:E74" si="31">+F66+G66</f>
        <v>3</v>
      </c>
      <c r="F66" s="46">
        <f t="shared" ref="F66:G74" si="32">+I66+L66+O66+R66</f>
        <v>1</v>
      </c>
      <c r="G66" s="46">
        <f t="shared" si="32"/>
        <v>2</v>
      </c>
      <c r="H66" s="47">
        <f t="shared" ref="H66:H74" si="33">+I66+J66</f>
        <v>0</v>
      </c>
      <c r="I66" s="47">
        <v>0</v>
      </c>
      <c r="J66" s="47">
        <v>0</v>
      </c>
      <c r="K66" s="47">
        <f t="shared" ref="K66:K74" si="34">+L66+M66</f>
        <v>1</v>
      </c>
      <c r="L66" s="47">
        <v>0</v>
      </c>
      <c r="M66" s="47">
        <v>1</v>
      </c>
      <c r="N66" s="47">
        <f t="shared" ref="N66:N74" si="35">+O66+P66</f>
        <v>1</v>
      </c>
      <c r="O66" s="47">
        <v>1</v>
      </c>
      <c r="P66" s="47">
        <v>0</v>
      </c>
      <c r="Q66" s="47">
        <f t="shared" ref="Q66:Q74" si="36">+R66+S66</f>
        <v>1</v>
      </c>
      <c r="R66" s="47">
        <v>0</v>
      </c>
      <c r="S66" s="47">
        <v>1</v>
      </c>
    </row>
    <row r="67" spans="1:19" x14ac:dyDescent="0.3">
      <c r="A67" s="122"/>
      <c r="B67" s="151"/>
      <c r="C67" s="58">
        <v>37</v>
      </c>
      <c r="D67" s="33" t="s">
        <v>68</v>
      </c>
      <c r="E67" s="46">
        <f t="shared" si="31"/>
        <v>4</v>
      </c>
      <c r="F67" s="46">
        <f t="shared" si="32"/>
        <v>2</v>
      </c>
      <c r="G67" s="46">
        <f t="shared" si="32"/>
        <v>2</v>
      </c>
      <c r="H67" s="47">
        <f t="shared" si="33"/>
        <v>1</v>
      </c>
      <c r="I67" s="47">
        <v>1</v>
      </c>
      <c r="J67" s="103">
        <v>0</v>
      </c>
      <c r="K67" s="47">
        <f t="shared" si="34"/>
        <v>1</v>
      </c>
      <c r="L67" s="47">
        <v>0</v>
      </c>
      <c r="M67" s="103">
        <v>1</v>
      </c>
      <c r="N67" s="47">
        <f t="shared" si="35"/>
        <v>1</v>
      </c>
      <c r="O67" s="47">
        <v>1</v>
      </c>
      <c r="P67" s="47">
        <v>0</v>
      </c>
      <c r="Q67" s="47">
        <f t="shared" si="36"/>
        <v>1</v>
      </c>
      <c r="R67" s="47">
        <v>0</v>
      </c>
      <c r="S67" s="47">
        <v>1</v>
      </c>
    </row>
    <row r="68" spans="1:19" x14ac:dyDescent="0.3">
      <c r="A68" s="122"/>
      <c r="B68" s="151"/>
      <c r="C68" s="58">
        <v>38</v>
      </c>
      <c r="D68" s="33" t="s">
        <v>68</v>
      </c>
      <c r="E68" s="46">
        <f t="shared" si="31"/>
        <v>12</v>
      </c>
      <c r="F68" s="46">
        <f t="shared" si="32"/>
        <v>5</v>
      </c>
      <c r="G68" s="46">
        <f t="shared" si="32"/>
        <v>7</v>
      </c>
      <c r="H68" s="47">
        <f t="shared" si="33"/>
        <v>0</v>
      </c>
      <c r="I68" s="47">
        <v>0</v>
      </c>
      <c r="J68" s="103">
        <v>0</v>
      </c>
      <c r="K68" s="47">
        <f t="shared" si="34"/>
        <v>5</v>
      </c>
      <c r="L68" s="47">
        <v>2</v>
      </c>
      <c r="M68" s="103">
        <v>3</v>
      </c>
      <c r="N68" s="47">
        <f t="shared" si="35"/>
        <v>4</v>
      </c>
      <c r="O68" s="47">
        <v>2</v>
      </c>
      <c r="P68" s="47">
        <v>2</v>
      </c>
      <c r="Q68" s="47">
        <f t="shared" si="36"/>
        <v>3</v>
      </c>
      <c r="R68" s="47">
        <v>1</v>
      </c>
      <c r="S68" s="47">
        <v>2</v>
      </c>
    </row>
    <row r="69" spans="1:19" x14ac:dyDescent="0.3">
      <c r="A69" s="122"/>
      <c r="B69" s="151"/>
      <c r="C69" s="34">
        <v>39</v>
      </c>
      <c r="D69" s="33" t="s">
        <v>68</v>
      </c>
      <c r="E69" s="46">
        <f t="shared" si="31"/>
        <v>4</v>
      </c>
      <c r="F69" s="46">
        <f t="shared" si="32"/>
        <v>1</v>
      </c>
      <c r="G69" s="46">
        <f t="shared" si="32"/>
        <v>3</v>
      </c>
      <c r="H69" s="47">
        <f t="shared" si="33"/>
        <v>3</v>
      </c>
      <c r="I69" s="47">
        <v>1</v>
      </c>
      <c r="J69" s="47">
        <v>2</v>
      </c>
      <c r="K69" s="47">
        <f t="shared" si="34"/>
        <v>0</v>
      </c>
      <c r="L69" s="47">
        <v>0</v>
      </c>
      <c r="M69" s="47">
        <v>0</v>
      </c>
      <c r="N69" s="47">
        <f t="shared" si="35"/>
        <v>1</v>
      </c>
      <c r="O69" s="47">
        <v>0</v>
      </c>
      <c r="P69" s="47">
        <v>1</v>
      </c>
      <c r="Q69" s="47">
        <f t="shared" si="36"/>
        <v>0</v>
      </c>
      <c r="R69" s="47">
        <v>0</v>
      </c>
      <c r="S69" s="47">
        <v>0</v>
      </c>
    </row>
    <row r="70" spans="1:19" x14ac:dyDescent="0.3">
      <c r="A70" s="122"/>
      <c r="B70" s="151"/>
      <c r="C70" s="34">
        <v>40</v>
      </c>
      <c r="D70" s="33" t="s">
        <v>68</v>
      </c>
      <c r="E70" s="46">
        <f t="shared" si="31"/>
        <v>1</v>
      </c>
      <c r="F70" s="46">
        <f t="shared" si="32"/>
        <v>0</v>
      </c>
      <c r="G70" s="46">
        <f t="shared" si="32"/>
        <v>1</v>
      </c>
      <c r="H70" s="47">
        <f t="shared" si="33"/>
        <v>0</v>
      </c>
      <c r="I70" s="47">
        <v>0</v>
      </c>
      <c r="J70" s="47">
        <v>0</v>
      </c>
      <c r="K70" s="47">
        <f t="shared" si="34"/>
        <v>1</v>
      </c>
      <c r="L70" s="47">
        <v>0</v>
      </c>
      <c r="M70" s="47">
        <v>1</v>
      </c>
      <c r="N70" s="47">
        <f t="shared" si="35"/>
        <v>0</v>
      </c>
      <c r="O70" s="47">
        <v>0</v>
      </c>
      <c r="P70" s="47">
        <v>0</v>
      </c>
      <c r="Q70" s="47">
        <f t="shared" si="36"/>
        <v>0</v>
      </c>
      <c r="R70" s="46">
        <v>0</v>
      </c>
      <c r="S70" s="46">
        <v>0</v>
      </c>
    </row>
    <row r="71" spans="1:19" x14ac:dyDescent="0.3">
      <c r="A71" s="122"/>
      <c r="B71" s="151"/>
      <c r="C71" s="34">
        <v>42</v>
      </c>
      <c r="D71" s="33" t="s">
        <v>68</v>
      </c>
      <c r="E71" s="46">
        <f t="shared" si="31"/>
        <v>17</v>
      </c>
      <c r="F71" s="46">
        <f t="shared" si="32"/>
        <v>7</v>
      </c>
      <c r="G71" s="46">
        <f t="shared" si="32"/>
        <v>10</v>
      </c>
      <c r="H71" s="47">
        <f t="shared" si="33"/>
        <v>0</v>
      </c>
      <c r="I71" s="103">
        <v>0</v>
      </c>
      <c r="J71" s="103">
        <v>0</v>
      </c>
      <c r="K71" s="47">
        <f t="shared" si="34"/>
        <v>7</v>
      </c>
      <c r="L71" s="103">
        <v>3</v>
      </c>
      <c r="M71" s="103">
        <v>4</v>
      </c>
      <c r="N71" s="47">
        <f t="shared" si="35"/>
        <v>5</v>
      </c>
      <c r="O71" s="47">
        <v>2</v>
      </c>
      <c r="P71" s="47">
        <v>3</v>
      </c>
      <c r="Q71" s="47">
        <f t="shared" si="36"/>
        <v>5</v>
      </c>
      <c r="R71" s="47">
        <v>2</v>
      </c>
      <c r="S71" s="47">
        <v>3</v>
      </c>
    </row>
    <row r="72" spans="1:19" x14ac:dyDescent="0.3">
      <c r="A72" s="122"/>
      <c r="B72" s="151"/>
      <c r="C72" s="58">
        <v>51</v>
      </c>
      <c r="D72" s="33" t="s">
        <v>10</v>
      </c>
      <c r="E72" s="46">
        <f t="shared" si="31"/>
        <v>4</v>
      </c>
      <c r="F72" s="46">
        <f t="shared" si="32"/>
        <v>1</v>
      </c>
      <c r="G72" s="46">
        <f t="shared" si="32"/>
        <v>3</v>
      </c>
      <c r="H72" s="47">
        <f t="shared" si="33"/>
        <v>2</v>
      </c>
      <c r="I72" s="48">
        <v>0</v>
      </c>
      <c r="J72" s="48">
        <v>2</v>
      </c>
      <c r="K72" s="47">
        <f t="shared" si="34"/>
        <v>1</v>
      </c>
      <c r="L72" s="48">
        <v>1</v>
      </c>
      <c r="M72" s="48">
        <v>0</v>
      </c>
      <c r="N72" s="47">
        <f t="shared" si="35"/>
        <v>1</v>
      </c>
      <c r="O72" s="48">
        <v>0</v>
      </c>
      <c r="P72" s="48">
        <v>1</v>
      </c>
      <c r="Q72" s="47">
        <f t="shared" si="36"/>
        <v>0</v>
      </c>
      <c r="R72" s="48">
        <v>0</v>
      </c>
      <c r="S72" s="48">
        <v>0</v>
      </c>
    </row>
    <row r="73" spans="1:19" x14ac:dyDescent="0.3">
      <c r="A73" s="122"/>
      <c r="B73" s="151"/>
      <c r="C73" s="58">
        <v>52</v>
      </c>
      <c r="D73" s="33" t="s">
        <v>10</v>
      </c>
      <c r="E73" s="46">
        <f t="shared" si="31"/>
        <v>4</v>
      </c>
      <c r="F73" s="46">
        <f t="shared" si="32"/>
        <v>2</v>
      </c>
      <c r="G73" s="46">
        <f t="shared" si="32"/>
        <v>2</v>
      </c>
      <c r="H73" s="47">
        <f t="shared" si="33"/>
        <v>0</v>
      </c>
      <c r="I73" s="111">
        <v>0</v>
      </c>
      <c r="J73" s="38">
        <v>0</v>
      </c>
      <c r="K73" s="47">
        <f t="shared" si="34"/>
        <v>2</v>
      </c>
      <c r="L73" s="111">
        <v>1</v>
      </c>
      <c r="M73" s="38">
        <v>1</v>
      </c>
      <c r="N73" s="47">
        <f t="shared" si="35"/>
        <v>1</v>
      </c>
      <c r="O73" s="38">
        <v>1</v>
      </c>
      <c r="P73" s="38">
        <v>0</v>
      </c>
      <c r="Q73" s="47">
        <f t="shared" si="36"/>
        <v>1</v>
      </c>
      <c r="R73" s="38">
        <v>0</v>
      </c>
      <c r="S73" s="38">
        <v>1</v>
      </c>
    </row>
    <row r="74" spans="1:19" x14ac:dyDescent="0.3">
      <c r="A74" s="123"/>
      <c r="B74" s="152"/>
      <c r="C74" s="110">
        <v>3</v>
      </c>
      <c r="D74" s="33" t="s">
        <v>6</v>
      </c>
      <c r="E74" s="46">
        <f t="shared" si="31"/>
        <v>1</v>
      </c>
      <c r="F74" s="46">
        <f t="shared" si="32"/>
        <v>1</v>
      </c>
      <c r="G74" s="46">
        <f t="shared" si="32"/>
        <v>0</v>
      </c>
      <c r="H74" s="47">
        <f t="shared" si="33"/>
        <v>1</v>
      </c>
      <c r="I74" s="38">
        <v>1</v>
      </c>
      <c r="J74" s="38">
        <v>0</v>
      </c>
      <c r="K74" s="47">
        <f t="shared" si="34"/>
        <v>0</v>
      </c>
      <c r="L74" s="38">
        <v>0</v>
      </c>
      <c r="M74" s="38">
        <v>0</v>
      </c>
      <c r="N74" s="47">
        <f t="shared" si="35"/>
        <v>0</v>
      </c>
      <c r="O74" s="38">
        <v>0</v>
      </c>
      <c r="P74" s="38">
        <v>0</v>
      </c>
      <c r="Q74" s="47">
        <f t="shared" si="36"/>
        <v>0</v>
      </c>
      <c r="R74" s="38">
        <v>0</v>
      </c>
      <c r="S74" s="38">
        <v>0</v>
      </c>
    </row>
    <row r="75" spans="1:19" x14ac:dyDescent="0.3">
      <c r="A75" s="144" t="s">
        <v>82</v>
      </c>
      <c r="B75" s="145"/>
      <c r="C75" s="146"/>
      <c r="D75" s="147"/>
      <c r="E75" s="52">
        <f t="shared" ref="E75" si="37">+F75+G75</f>
        <v>3455</v>
      </c>
      <c r="F75" s="52">
        <f t="shared" ref="F75" si="38">+I75+L75+O75+R75</f>
        <v>1260</v>
      </c>
      <c r="G75" s="52">
        <f t="shared" ref="G75" si="39">+J75+M75+P75+S75</f>
        <v>2195</v>
      </c>
      <c r="H75" s="53">
        <f>+I75+J75</f>
        <v>622</v>
      </c>
      <c r="I75" s="53">
        <f>+I14+I47+I55+I58+I60+I65</f>
        <v>225</v>
      </c>
      <c r="J75" s="53">
        <f>+J14+J47+J55+J58+J60+J65</f>
        <v>397</v>
      </c>
      <c r="K75" s="53">
        <f>+L75+M75</f>
        <v>1471</v>
      </c>
      <c r="L75" s="53">
        <f>+L14+L47+L55+L58+L60+L65</f>
        <v>559</v>
      </c>
      <c r="M75" s="53">
        <f>+M14+M47+M55+M58+M60+M65</f>
        <v>912</v>
      </c>
      <c r="N75" s="53">
        <f>+O75+P75</f>
        <v>911</v>
      </c>
      <c r="O75" s="53">
        <f>+O14+O47+O55+O58+O60+O65</f>
        <v>319</v>
      </c>
      <c r="P75" s="53">
        <f>+P14+P47+P55+P58+P60+P65</f>
        <v>592</v>
      </c>
      <c r="Q75" s="53">
        <f>+R75+S75</f>
        <v>451</v>
      </c>
      <c r="R75" s="53">
        <f>+R14+R47+R55+R58+R60+R65</f>
        <v>157</v>
      </c>
      <c r="S75" s="53">
        <f>+S14+S47+S55+S58+S60+S65</f>
        <v>294</v>
      </c>
    </row>
  </sheetData>
  <mergeCells count="32">
    <mergeCell ref="N10:P10"/>
    <mergeCell ref="N11:N12"/>
    <mergeCell ref="I11:J11"/>
    <mergeCell ref="Q10:S10"/>
    <mergeCell ref="Q11:Q12"/>
    <mergeCell ref="A5:S5"/>
    <mergeCell ref="L11:M11"/>
    <mergeCell ref="O11:P11"/>
    <mergeCell ref="A9:A12"/>
    <mergeCell ref="B9:B12"/>
    <mergeCell ref="C9:C12"/>
    <mergeCell ref="D9:D12"/>
    <mergeCell ref="E9:G10"/>
    <mergeCell ref="E11:E12"/>
    <mergeCell ref="F11:G11"/>
    <mergeCell ref="H9:S9"/>
    <mergeCell ref="H10:J10"/>
    <mergeCell ref="H11:H12"/>
    <mergeCell ref="K11:K12"/>
    <mergeCell ref="R11:S11"/>
    <mergeCell ref="K10:M10"/>
    <mergeCell ref="A75:D75"/>
    <mergeCell ref="B56:B57"/>
    <mergeCell ref="A15:A46"/>
    <mergeCell ref="A48:A54"/>
    <mergeCell ref="A56:A57"/>
    <mergeCell ref="A61:A64"/>
    <mergeCell ref="B15:B46"/>
    <mergeCell ref="B48:B54"/>
    <mergeCell ref="B61:B64"/>
    <mergeCell ref="B66:B74"/>
    <mergeCell ref="A66:A74"/>
  </mergeCells>
  <pageMargins left="0.31496062992125984" right="0.31496062992125984" top="0.35433070866141736" bottom="0.35433070866141736" header="0.31496062992125984" footer="0.31496062992125984"/>
  <pageSetup paperSize="9" scale="5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3"/>
  <sheetViews>
    <sheetView zoomScale="80" zoomScaleNormal="80" workbookViewId="0">
      <pane ySplit="7" topLeftCell="A8" activePane="bottomLeft" state="frozen"/>
      <selection pane="bottomLeft" activeCell="I11" sqref="I11"/>
    </sheetView>
  </sheetViews>
  <sheetFormatPr defaultRowHeight="18.75" x14ac:dyDescent="0.3"/>
  <cols>
    <col min="1" max="1" width="6.28515625" style="65" customWidth="1"/>
    <col min="2" max="2" width="15.5703125" style="65" customWidth="1"/>
    <col min="3" max="3" width="38.85546875" style="3" customWidth="1"/>
    <col min="4" max="4" width="15.5703125" style="65" customWidth="1"/>
    <col min="5" max="5" width="17.140625" style="65" customWidth="1"/>
    <col min="6" max="6" width="15.42578125" style="65" customWidth="1"/>
    <col min="7" max="7" width="9.140625" style="1"/>
    <col min="8" max="8" width="11.5703125" style="1" customWidth="1"/>
    <col min="9" max="16384" width="9.140625" style="1"/>
  </cols>
  <sheetData>
    <row r="1" spans="1:16" x14ac:dyDescent="0.3">
      <c r="C1" s="66"/>
      <c r="D1" s="67"/>
      <c r="E1" s="67"/>
      <c r="F1" s="67"/>
      <c r="G1" s="20"/>
      <c r="H1" s="20"/>
      <c r="I1" s="20"/>
      <c r="J1" s="20"/>
      <c r="K1" s="20"/>
    </row>
    <row r="2" spans="1:16" ht="44.25" customHeight="1" x14ac:dyDescent="0.3">
      <c r="A2" s="159" t="s">
        <v>26</v>
      </c>
      <c r="B2" s="159"/>
      <c r="C2" s="159"/>
      <c r="D2" s="159"/>
      <c r="E2" s="159"/>
      <c r="F2" s="159"/>
      <c r="G2" s="68"/>
      <c r="H2" s="68"/>
      <c r="I2" s="68"/>
      <c r="J2" s="68"/>
      <c r="K2" s="68"/>
      <c r="L2" s="68"/>
      <c r="M2" s="68"/>
      <c r="N2" s="68"/>
      <c r="O2" s="68"/>
      <c r="P2" s="68"/>
    </row>
    <row r="3" spans="1:16" x14ac:dyDescent="0.3">
      <c r="C3" s="69"/>
      <c r="D3" s="2"/>
      <c r="E3" s="2"/>
      <c r="F3" s="67"/>
      <c r="G3" s="20"/>
      <c r="H3" s="20"/>
      <c r="I3" s="20"/>
      <c r="J3" s="20"/>
      <c r="K3" s="20"/>
    </row>
    <row r="4" spans="1:16" x14ac:dyDescent="0.3">
      <c r="C4" s="69" t="s">
        <v>85</v>
      </c>
      <c r="D4" s="2"/>
      <c r="E4" s="2"/>
      <c r="F4" s="67"/>
      <c r="G4" s="20"/>
      <c r="H4" s="20"/>
      <c r="I4" s="20"/>
      <c r="J4" s="20"/>
      <c r="K4" s="20"/>
    </row>
    <row r="5" spans="1:16" x14ac:dyDescent="0.3">
      <c r="C5" s="66"/>
      <c r="D5" s="67"/>
      <c r="E5" s="67"/>
      <c r="F5" s="67"/>
      <c r="G5" s="20"/>
      <c r="H5" s="20"/>
      <c r="I5" s="20"/>
      <c r="J5" s="20"/>
      <c r="K5" s="20"/>
    </row>
    <row r="6" spans="1:16" ht="37.5" customHeight="1" x14ac:dyDescent="0.3">
      <c r="A6" s="141" t="s">
        <v>5</v>
      </c>
      <c r="B6" s="141" t="s">
        <v>11</v>
      </c>
      <c r="C6" s="141" t="s">
        <v>86</v>
      </c>
      <c r="D6" s="141" t="s">
        <v>8</v>
      </c>
      <c r="E6" s="140" t="s">
        <v>7</v>
      </c>
      <c r="F6" s="140"/>
      <c r="G6" s="20"/>
      <c r="H6" s="20"/>
      <c r="I6" s="20"/>
      <c r="J6" s="20"/>
      <c r="K6" s="20"/>
    </row>
    <row r="7" spans="1:16" ht="61.5" customHeight="1" x14ac:dyDescent="0.3">
      <c r="A7" s="141"/>
      <c r="B7" s="141"/>
      <c r="C7" s="141"/>
      <c r="D7" s="141"/>
      <c r="E7" s="54" t="s">
        <v>92</v>
      </c>
      <c r="F7" s="56" t="s">
        <v>87</v>
      </c>
      <c r="G7" s="20"/>
      <c r="H7" s="20"/>
      <c r="I7" s="20"/>
      <c r="J7" s="20"/>
      <c r="K7" s="20"/>
      <c r="L7" s="70"/>
    </row>
    <row r="8" spans="1:16" s="73" customFormat="1" x14ac:dyDescent="0.25">
      <c r="A8" s="10">
        <v>1</v>
      </c>
      <c r="B8" s="10">
        <v>2</v>
      </c>
      <c r="C8" s="15">
        <v>3</v>
      </c>
      <c r="D8" s="12">
        <v>4</v>
      </c>
      <c r="E8" s="12">
        <v>5</v>
      </c>
      <c r="F8" s="56">
        <v>6</v>
      </c>
      <c r="G8" s="71"/>
      <c r="H8" s="71"/>
      <c r="I8" s="72"/>
      <c r="J8" s="71"/>
      <c r="K8" s="71"/>
      <c r="L8" s="71"/>
    </row>
    <row r="9" spans="1:16" ht="21.75" customHeight="1" x14ac:dyDescent="0.3">
      <c r="A9" s="61">
        <v>1</v>
      </c>
      <c r="B9" s="61">
        <v>1</v>
      </c>
      <c r="C9" s="74" t="s">
        <v>29</v>
      </c>
      <c r="D9" s="96">
        <f>E9+F9</f>
        <v>19272</v>
      </c>
      <c r="E9" s="97">
        <f>+Стационар!E14</f>
        <v>16927</v>
      </c>
      <c r="F9" s="97">
        <f>+ВМП!E14</f>
        <v>2345</v>
      </c>
      <c r="G9" s="75"/>
      <c r="H9" s="76"/>
      <c r="I9" s="76"/>
    </row>
    <row r="10" spans="1:16" ht="21.75" customHeight="1" x14ac:dyDescent="0.3">
      <c r="A10" s="61">
        <f>+A9+1</f>
        <v>2</v>
      </c>
      <c r="B10" s="61">
        <v>2</v>
      </c>
      <c r="C10" s="74" t="s">
        <v>30</v>
      </c>
      <c r="D10" s="96">
        <f t="shared" ref="D10:D33" si="0">E10+F10</f>
        <v>7762</v>
      </c>
      <c r="E10" s="97">
        <f>+Стационар!E36</f>
        <v>7597</v>
      </c>
      <c r="F10" s="97">
        <f>+ВМП!E47</f>
        <v>165</v>
      </c>
      <c r="G10" s="75"/>
      <c r="H10" s="75"/>
      <c r="I10" s="76"/>
    </row>
    <row r="11" spans="1:16" ht="21.75" customHeight="1" x14ac:dyDescent="0.3">
      <c r="A11" s="61">
        <f t="shared" ref="A11:A32" si="1">+A10+1</f>
        <v>3</v>
      </c>
      <c r="B11" s="62">
        <v>11</v>
      </c>
      <c r="C11" s="74" t="s">
        <v>31</v>
      </c>
      <c r="D11" s="96">
        <f t="shared" si="0"/>
        <v>17482</v>
      </c>
      <c r="E11" s="97">
        <f>+Стационар!E51</f>
        <v>17432</v>
      </c>
      <c r="F11" s="97">
        <f>+ВМП!E55</f>
        <v>50</v>
      </c>
      <c r="G11" s="75"/>
      <c r="H11" s="75"/>
      <c r="I11" s="75"/>
    </row>
    <row r="12" spans="1:16" ht="21.75" customHeight="1" x14ac:dyDescent="0.3">
      <c r="A12" s="61">
        <f t="shared" si="1"/>
        <v>4</v>
      </c>
      <c r="B12" s="61">
        <v>17</v>
      </c>
      <c r="C12" s="74" t="s">
        <v>32</v>
      </c>
      <c r="D12" s="96">
        <f t="shared" si="0"/>
        <v>9420</v>
      </c>
      <c r="E12" s="97">
        <f>+Стационар!E63</f>
        <v>9370</v>
      </c>
      <c r="F12" s="97">
        <f>+ВМП!E58</f>
        <v>50</v>
      </c>
      <c r="G12" s="75"/>
      <c r="H12" s="75"/>
      <c r="I12" s="75"/>
    </row>
    <row r="13" spans="1:16" s="3" customFormat="1" ht="21.75" customHeight="1" x14ac:dyDescent="0.3">
      <c r="A13" s="61">
        <f t="shared" si="1"/>
        <v>5</v>
      </c>
      <c r="B13" s="62">
        <v>21</v>
      </c>
      <c r="C13" s="74" t="s">
        <v>33</v>
      </c>
      <c r="D13" s="96">
        <f t="shared" si="0"/>
        <v>1862</v>
      </c>
      <c r="E13" s="97">
        <f>+Стационар!E67</f>
        <v>1862</v>
      </c>
      <c r="F13" s="97">
        <v>0</v>
      </c>
      <c r="G13" s="78"/>
      <c r="H13" s="78"/>
      <c r="I13" s="78"/>
    </row>
    <row r="14" spans="1:16" s="3" customFormat="1" ht="21.75" customHeight="1" x14ac:dyDescent="0.3">
      <c r="A14" s="61">
        <f t="shared" si="1"/>
        <v>6</v>
      </c>
      <c r="B14" s="62">
        <v>23</v>
      </c>
      <c r="C14" s="74" t="s">
        <v>34</v>
      </c>
      <c r="D14" s="96">
        <f t="shared" si="0"/>
        <v>824</v>
      </c>
      <c r="E14" s="97">
        <f>+Стационар!E75</f>
        <v>824</v>
      </c>
      <c r="F14" s="97">
        <v>0</v>
      </c>
      <c r="G14" s="78"/>
      <c r="H14" s="78"/>
      <c r="I14" s="78"/>
    </row>
    <row r="15" spans="1:16" s="3" customFormat="1" ht="21.75" customHeight="1" x14ac:dyDescent="0.3">
      <c r="A15" s="61">
        <f t="shared" si="1"/>
        <v>7</v>
      </c>
      <c r="B15" s="62">
        <v>24</v>
      </c>
      <c r="C15" s="74" t="s">
        <v>35</v>
      </c>
      <c r="D15" s="96">
        <f t="shared" si="0"/>
        <v>491</v>
      </c>
      <c r="E15" s="97">
        <f>+Стационар!E78</f>
        <v>491</v>
      </c>
      <c r="F15" s="97">
        <v>0</v>
      </c>
      <c r="G15" s="78"/>
      <c r="H15" s="78"/>
      <c r="I15" s="78"/>
    </row>
    <row r="16" spans="1:16" ht="21.75" customHeight="1" x14ac:dyDescent="0.3">
      <c r="A16" s="61">
        <f t="shared" si="1"/>
        <v>8</v>
      </c>
      <c r="B16" s="62">
        <v>25</v>
      </c>
      <c r="C16" s="74" t="s">
        <v>36</v>
      </c>
      <c r="D16" s="96">
        <f t="shared" si="0"/>
        <v>600</v>
      </c>
      <c r="E16" s="97">
        <f>+Стационар!E82</f>
        <v>600</v>
      </c>
      <c r="F16" s="97">
        <v>0</v>
      </c>
      <c r="G16" s="75"/>
      <c r="H16" s="75"/>
      <c r="I16" s="76"/>
    </row>
    <row r="17" spans="1:9" s="3" customFormat="1" ht="21.75" customHeight="1" x14ac:dyDescent="0.3">
      <c r="A17" s="61">
        <f t="shared" si="1"/>
        <v>9</v>
      </c>
      <c r="B17" s="62">
        <v>26</v>
      </c>
      <c r="C17" s="74" t="s">
        <v>37</v>
      </c>
      <c r="D17" s="96">
        <f t="shared" si="0"/>
        <v>1088</v>
      </c>
      <c r="E17" s="97">
        <f>+Стационар!E85</f>
        <v>1088</v>
      </c>
      <c r="F17" s="97">
        <v>0</v>
      </c>
      <c r="G17" s="78"/>
      <c r="H17" s="78"/>
      <c r="I17" s="78"/>
    </row>
    <row r="18" spans="1:9" ht="21.75" customHeight="1" x14ac:dyDescent="0.3">
      <c r="A18" s="61">
        <f t="shared" si="1"/>
        <v>10</v>
      </c>
      <c r="B18" s="62">
        <v>32</v>
      </c>
      <c r="C18" s="74" t="s">
        <v>38</v>
      </c>
      <c r="D18" s="96">
        <f t="shared" si="0"/>
        <v>1900</v>
      </c>
      <c r="E18" s="97">
        <f>+Стационар!E89</f>
        <v>1900</v>
      </c>
      <c r="F18" s="97">
        <v>0</v>
      </c>
      <c r="G18" s="75"/>
      <c r="H18" s="75"/>
      <c r="I18" s="75"/>
    </row>
    <row r="19" spans="1:9" s="3" customFormat="1" ht="21.75" customHeight="1" x14ac:dyDescent="0.3">
      <c r="A19" s="61">
        <f t="shared" si="1"/>
        <v>11</v>
      </c>
      <c r="B19" s="62">
        <v>34</v>
      </c>
      <c r="C19" s="74" t="s">
        <v>39</v>
      </c>
      <c r="D19" s="96">
        <f t="shared" si="0"/>
        <v>2112</v>
      </c>
      <c r="E19" s="97">
        <f>+Стационар!E91</f>
        <v>2112</v>
      </c>
      <c r="F19" s="97">
        <v>0</v>
      </c>
      <c r="G19" s="78"/>
      <c r="H19" s="78"/>
      <c r="I19" s="78"/>
    </row>
    <row r="20" spans="1:9" s="3" customFormat="1" ht="21.75" customHeight="1" x14ac:dyDescent="0.3">
      <c r="A20" s="61">
        <f t="shared" si="1"/>
        <v>12</v>
      </c>
      <c r="B20" s="62">
        <v>37</v>
      </c>
      <c r="C20" s="74" t="s">
        <v>40</v>
      </c>
      <c r="D20" s="96">
        <f t="shared" si="0"/>
        <v>1000</v>
      </c>
      <c r="E20" s="97">
        <f>+Стационар!E98</f>
        <v>1000</v>
      </c>
      <c r="F20" s="97">
        <v>0</v>
      </c>
      <c r="G20" s="78"/>
      <c r="H20" s="78"/>
      <c r="I20" s="78"/>
    </row>
    <row r="21" spans="1:9" s="3" customFormat="1" x14ac:dyDescent="0.3">
      <c r="A21" s="61">
        <f t="shared" si="1"/>
        <v>13</v>
      </c>
      <c r="B21" s="62">
        <v>40</v>
      </c>
      <c r="C21" s="80" t="s">
        <v>41</v>
      </c>
      <c r="D21" s="96">
        <f t="shared" si="0"/>
        <v>1122</v>
      </c>
      <c r="E21" s="97">
        <f>+Стационар!E103</f>
        <v>1122</v>
      </c>
      <c r="F21" s="97">
        <v>0</v>
      </c>
      <c r="G21" s="78"/>
      <c r="H21" s="78"/>
      <c r="I21" s="78"/>
    </row>
    <row r="22" spans="1:9" s="3" customFormat="1" x14ac:dyDescent="0.3">
      <c r="A22" s="61">
        <f t="shared" si="1"/>
        <v>14</v>
      </c>
      <c r="B22" s="62">
        <v>42</v>
      </c>
      <c r="C22" s="80" t="s">
        <v>42</v>
      </c>
      <c r="D22" s="96">
        <f t="shared" si="0"/>
        <v>874</v>
      </c>
      <c r="E22" s="97">
        <f>+Стационар!E110</f>
        <v>874</v>
      </c>
      <c r="F22" s="97">
        <v>0</v>
      </c>
      <c r="G22" s="78"/>
      <c r="H22" s="78"/>
      <c r="I22" s="78"/>
    </row>
    <row r="23" spans="1:9" s="3" customFormat="1" x14ac:dyDescent="0.3">
      <c r="A23" s="61">
        <f t="shared" si="1"/>
        <v>15</v>
      </c>
      <c r="B23" s="61">
        <v>50</v>
      </c>
      <c r="C23" s="74" t="s">
        <v>43</v>
      </c>
      <c r="D23" s="96">
        <f t="shared" si="0"/>
        <v>5795</v>
      </c>
      <c r="E23" s="97">
        <f>+Стационар!E117</f>
        <v>5000</v>
      </c>
      <c r="F23" s="97">
        <f>+ВМП!E60</f>
        <v>795</v>
      </c>
      <c r="G23" s="78"/>
      <c r="H23" s="78"/>
      <c r="I23" s="78"/>
    </row>
    <row r="24" spans="1:9" s="3" customFormat="1" x14ac:dyDescent="0.3">
      <c r="A24" s="61">
        <f t="shared" si="1"/>
        <v>16</v>
      </c>
      <c r="B24" s="61">
        <v>52</v>
      </c>
      <c r="C24" s="74" t="s">
        <v>94</v>
      </c>
      <c r="D24" s="96">
        <f t="shared" si="0"/>
        <v>1389</v>
      </c>
      <c r="E24" s="97">
        <f>+Стационар!E120</f>
        <v>1389</v>
      </c>
      <c r="F24" s="97">
        <v>0</v>
      </c>
      <c r="G24" s="78"/>
      <c r="H24" s="78"/>
      <c r="I24" s="78"/>
    </row>
    <row r="25" spans="1:9" s="3" customFormat="1" x14ac:dyDescent="0.3">
      <c r="A25" s="61">
        <f t="shared" si="1"/>
        <v>17</v>
      </c>
      <c r="B25" s="62">
        <v>54</v>
      </c>
      <c r="C25" s="74" t="s">
        <v>45</v>
      </c>
      <c r="D25" s="96">
        <f t="shared" si="0"/>
        <v>3188</v>
      </c>
      <c r="E25" s="97">
        <f>+Стационар!E123</f>
        <v>3188</v>
      </c>
      <c r="F25" s="97">
        <v>0</v>
      </c>
      <c r="G25" s="78"/>
      <c r="H25" s="78"/>
      <c r="I25" s="78"/>
    </row>
    <row r="26" spans="1:9" s="3" customFormat="1" x14ac:dyDescent="0.3">
      <c r="A26" s="61">
        <f t="shared" si="1"/>
        <v>18</v>
      </c>
      <c r="B26" s="62">
        <v>55</v>
      </c>
      <c r="C26" s="74" t="s">
        <v>46</v>
      </c>
      <c r="D26" s="96">
        <f t="shared" si="0"/>
        <v>265</v>
      </c>
      <c r="E26" s="97">
        <f>+Стационар!E125</f>
        <v>265</v>
      </c>
      <c r="F26" s="97">
        <v>0</v>
      </c>
      <c r="G26" s="78"/>
      <c r="H26" s="78"/>
      <c r="I26" s="78"/>
    </row>
    <row r="27" spans="1:9" s="3" customFormat="1" ht="34.5" customHeight="1" x14ac:dyDescent="0.3">
      <c r="A27" s="61">
        <f t="shared" si="1"/>
        <v>19</v>
      </c>
      <c r="B27" s="62">
        <v>171</v>
      </c>
      <c r="C27" s="77" t="s">
        <v>88</v>
      </c>
      <c r="D27" s="96">
        <f t="shared" si="0"/>
        <v>486</v>
      </c>
      <c r="E27" s="97">
        <f>+Стационар!E127</f>
        <v>436</v>
      </c>
      <c r="F27" s="97">
        <f>+ВМП!E65</f>
        <v>50</v>
      </c>
      <c r="G27" s="78"/>
      <c r="H27" s="78"/>
      <c r="I27" s="78"/>
    </row>
    <row r="28" spans="1:9" s="3" customFormat="1" x14ac:dyDescent="0.3">
      <c r="A28" s="61">
        <f t="shared" si="1"/>
        <v>20</v>
      </c>
      <c r="B28" s="62">
        <v>188</v>
      </c>
      <c r="C28" s="79" t="s">
        <v>48</v>
      </c>
      <c r="D28" s="96">
        <f t="shared" si="0"/>
        <v>7846</v>
      </c>
      <c r="E28" s="97">
        <f>+Стационар!E142</f>
        <v>7846</v>
      </c>
      <c r="F28" s="97">
        <v>0</v>
      </c>
      <c r="G28" s="78"/>
      <c r="H28" s="78"/>
      <c r="I28" s="78"/>
    </row>
    <row r="29" spans="1:9" s="3" customFormat="1" x14ac:dyDescent="0.3">
      <c r="A29" s="61">
        <f t="shared" si="1"/>
        <v>21</v>
      </c>
      <c r="B29" s="62">
        <v>198</v>
      </c>
      <c r="C29" s="79" t="s">
        <v>49</v>
      </c>
      <c r="D29" s="96">
        <f t="shared" si="0"/>
        <v>1320</v>
      </c>
      <c r="E29" s="97">
        <f>+Стационар!E157</f>
        <v>1320</v>
      </c>
      <c r="F29" s="97"/>
      <c r="G29" s="78"/>
      <c r="H29" s="78"/>
      <c r="I29" s="78"/>
    </row>
    <row r="30" spans="1:9" s="3" customFormat="1" x14ac:dyDescent="0.3">
      <c r="A30" s="61">
        <f t="shared" si="1"/>
        <v>22</v>
      </c>
      <c r="B30" s="61">
        <v>225</v>
      </c>
      <c r="C30" s="77" t="s">
        <v>93</v>
      </c>
      <c r="D30" s="96">
        <f t="shared" si="0"/>
        <v>1068</v>
      </c>
      <c r="E30" s="97">
        <f>+Стационар!E159</f>
        <v>1068</v>
      </c>
      <c r="F30" s="97">
        <v>0</v>
      </c>
      <c r="G30" s="78"/>
      <c r="H30" s="78"/>
      <c r="I30" s="78"/>
    </row>
    <row r="31" spans="1:9" s="3" customFormat="1" x14ac:dyDescent="0.3">
      <c r="A31" s="61">
        <f t="shared" si="1"/>
        <v>23</v>
      </c>
      <c r="B31" s="62">
        <v>227</v>
      </c>
      <c r="C31" s="74" t="s">
        <v>51</v>
      </c>
      <c r="D31" s="96">
        <f t="shared" si="0"/>
        <v>9946</v>
      </c>
      <c r="E31" s="97">
        <f>+Стационар!E164</f>
        <v>9946</v>
      </c>
      <c r="F31" s="97">
        <v>0</v>
      </c>
      <c r="G31" s="78"/>
      <c r="H31" s="78"/>
      <c r="I31" s="78"/>
    </row>
    <row r="32" spans="1:9" s="3" customFormat="1" x14ac:dyDescent="0.3">
      <c r="A32" s="61">
        <f t="shared" si="1"/>
        <v>24</v>
      </c>
      <c r="B32" s="62">
        <v>228</v>
      </c>
      <c r="C32" s="79" t="s">
        <v>52</v>
      </c>
      <c r="D32" s="96">
        <f t="shared" si="0"/>
        <v>323</v>
      </c>
      <c r="E32" s="97">
        <f>+Стационар!E176</f>
        <v>323</v>
      </c>
      <c r="F32" s="97">
        <v>0</v>
      </c>
      <c r="G32" s="78"/>
      <c r="H32" s="78"/>
      <c r="I32" s="78"/>
    </row>
    <row r="33" spans="1:9" ht="56.25" x14ac:dyDescent="0.3">
      <c r="A33" s="61"/>
      <c r="B33" s="1"/>
      <c r="C33" s="77" t="s">
        <v>89</v>
      </c>
      <c r="D33" s="96">
        <f t="shared" si="0"/>
        <v>2165</v>
      </c>
      <c r="E33" s="98">
        <v>2165</v>
      </c>
      <c r="F33" s="97">
        <v>0</v>
      </c>
      <c r="G33" s="75"/>
      <c r="H33" s="75"/>
      <c r="I33" s="75"/>
    </row>
    <row r="34" spans="1:9" s="2" customFormat="1" ht="18.75" customHeight="1" x14ac:dyDescent="0.25">
      <c r="A34" s="156" t="s">
        <v>90</v>
      </c>
      <c r="B34" s="157"/>
      <c r="C34" s="158"/>
      <c r="D34" s="99">
        <f>E34+F34</f>
        <v>99600</v>
      </c>
      <c r="E34" s="100">
        <f>SUM(E9:E33)</f>
        <v>96145</v>
      </c>
      <c r="F34" s="100">
        <f>SUM(F9:F33)</f>
        <v>3455</v>
      </c>
      <c r="G34" s="81"/>
      <c r="H34" s="81"/>
      <c r="I34" s="81"/>
    </row>
    <row r="35" spans="1:9" s="2" customFormat="1" ht="18.75" customHeight="1" x14ac:dyDescent="0.25">
      <c r="A35" s="93"/>
      <c r="B35" s="93"/>
      <c r="C35" s="93"/>
      <c r="D35" s="94"/>
      <c r="E35" s="95"/>
      <c r="F35" s="95"/>
      <c r="G35" s="81"/>
      <c r="H35" s="81"/>
      <c r="I35" s="81"/>
    </row>
    <row r="36" spans="1:9" x14ac:dyDescent="0.3">
      <c r="A36" s="82"/>
      <c r="B36" s="82"/>
      <c r="C36" s="83"/>
      <c r="D36" s="82"/>
      <c r="E36" s="84"/>
      <c r="F36" s="82"/>
      <c r="G36" s="75"/>
      <c r="H36" s="75"/>
    </row>
    <row r="37" spans="1:9" x14ac:dyDescent="0.3">
      <c r="A37" s="82"/>
      <c r="B37" s="82"/>
      <c r="C37" s="83" t="s">
        <v>91</v>
      </c>
      <c r="D37" s="82">
        <v>99600</v>
      </c>
      <c r="E37" s="84">
        <f>+D37-D34</f>
        <v>0</v>
      </c>
      <c r="F37" s="82"/>
      <c r="G37" s="75"/>
      <c r="H37" s="75"/>
    </row>
    <row r="38" spans="1:9" x14ac:dyDescent="0.3">
      <c r="A38" s="82"/>
      <c r="B38" s="82"/>
      <c r="C38" s="83"/>
      <c r="D38" s="82"/>
      <c r="E38" s="82"/>
      <c r="F38" s="82"/>
      <c r="G38" s="75"/>
      <c r="H38" s="75"/>
    </row>
    <row r="39" spans="1:9" x14ac:dyDescent="0.3">
      <c r="A39" s="82"/>
      <c r="B39" s="82"/>
      <c r="C39" s="83"/>
      <c r="D39" s="82"/>
      <c r="E39" s="82"/>
      <c r="F39" s="82"/>
      <c r="G39" s="75"/>
      <c r="H39" s="75"/>
    </row>
    <row r="40" spans="1:9" x14ac:dyDescent="0.3">
      <c r="A40" s="82"/>
      <c r="B40" s="82"/>
      <c r="C40" s="83"/>
      <c r="D40" s="82"/>
      <c r="E40" s="82"/>
      <c r="F40" s="82"/>
      <c r="G40" s="75"/>
      <c r="H40" s="75"/>
    </row>
    <row r="41" spans="1:9" x14ac:dyDescent="0.3">
      <c r="A41" s="82"/>
      <c r="B41" s="82"/>
      <c r="C41" s="83"/>
      <c r="D41" s="82"/>
      <c r="E41" s="82"/>
      <c r="F41" s="82"/>
      <c r="G41" s="75"/>
      <c r="H41" s="75"/>
    </row>
    <row r="42" spans="1:9" x14ac:dyDescent="0.3">
      <c r="A42" s="82"/>
      <c r="B42" s="82"/>
      <c r="C42" s="83"/>
      <c r="D42" s="82"/>
      <c r="E42" s="82"/>
      <c r="F42" s="82"/>
      <c r="G42" s="75"/>
      <c r="H42" s="75"/>
    </row>
    <row r="43" spans="1:9" x14ac:dyDescent="0.3">
      <c r="A43" s="82"/>
      <c r="B43" s="82"/>
      <c r="C43" s="83"/>
      <c r="D43" s="82"/>
      <c r="E43" s="82"/>
      <c r="F43" s="82"/>
      <c r="G43" s="75"/>
      <c r="H43" s="75"/>
    </row>
    <row r="44" spans="1:9" x14ac:dyDescent="0.3">
      <c r="A44" s="82"/>
      <c r="B44" s="82"/>
      <c r="C44" s="83"/>
      <c r="D44" s="82"/>
      <c r="E44" s="82"/>
      <c r="F44" s="82"/>
      <c r="G44" s="75"/>
      <c r="H44" s="75"/>
    </row>
    <row r="45" spans="1:9" x14ac:dyDescent="0.3">
      <c r="A45" s="82"/>
      <c r="B45" s="82"/>
      <c r="C45" s="83"/>
      <c r="D45" s="82"/>
      <c r="E45" s="82"/>
      <c r="F45" s="82"/>
      <c r="G45" s="75"/>
      <c r="H45" s="75"/>
    </row>
    <row r="46" spans="1:9" x14ac:dyDescent="0.3">
      <c r="A46" s="82"/>
      <c r="B46" s="82"/>
      <c r="C46" s="83"/>
      <c r="D46" s="82"/>
      <c r="E46" s="82"/>
      <c r="F46" s="82"/>
      <c r="G46" s="75"/>
      <c r="H46" s="75"/>
    </row>
    <row r="47" spans="1:9" x14ac:dyDescent="0.3">
      <c r="A47" s="82"/>
      <c r="B47" s="82"/>
      <c r="C47" s="83"/>
      <c r="D47" s="82"/>
      <c r="E47" s="82"/>
      <c r="F47" s="82"/>
      <c r="G47" s="75"/>
      <c r="H47" s="75"/>
    </row>
    <row r="48" spans="1:9" x14ac:dyDescent="0.3">
      <c r="A48" s="82"/>
      <c r="B48" s="82"/>
      <c r="C48" s="83"/>
      <c r="D48" s="82"/>
      <c r="E48" s="82"/>
      <c r="F48" s="82"/>
      <c r="G48" s="75"/>
      <c r="H48" s="75"/>
    </row>
    <row r="49" spans="1:8" x14ac:dyDescent="0.3">
      <c r="A49" s="82"/>
      <c r="B49" s="82"/>
      <c r="C49" s="83"/>
      <c r="D49" s="82"/>
      <c r="E49" s="82"/>
      <c r="F49" s="82"/>
      <c r="G49" s="75"/>
      <c r="H49" s="75"/>
    </row>
    <row r="50" spans="1:8" x14ac:dyDescent="0.3">
      <c r="A50" s="82"/>
      <c r="B50" s="82"/>
      <c r="C50" s="83"/>
      <c r="D50" s="82"/>
      <c r="E50" s="82"/>
      <c r="F50" s="82"/>
      <c r="G50" s="75"/>
      <c r="H50" s="75"/>
    </row>
    <row r="51" spans="1:8" x14ac:dyDescent="0.3">
      <c r="A51" s="82"/>
      <c r="B51" s="82"/>
      <c r="C51" s="83"/>
      <c r="D51" s="82"/>
      <c r="E51" s="82"/>
      <c r="F51" s="82"/>
      <c r="G51" s="75"/>
      <c r="H51" s="75"/>
    </row>
    <row r="52" spans="1:8" x14ac:dyDescent="0.3">
      <c r="A52" s="82"/>
      <c r="B52" s="82"/>
      <c r="C52" s="83"/>
      <c r="D52" s="82"/>
      <c r="E52" s="82"/>
      <c r="F52" s="82"/>
      <c r="G52" s="75"/>
      <c r="H52" s="75"/>
    </row>
    <row r="53" spans="1:8" x14ac:dyDescent="0.3">
      <c r="A53" s="82"/>
      <c r="B53" s="82"/>
      <c r="C53" s="83"/>
      <c r="D53" s="82"/>
      <c r="E53" s="82"/>
      <c r="F53" s="82"/>
      <c r="G53" s="75"/>
      <c r="H53" s="75"/>
    </row>
    <row r="54" spans="1:8" x14ac:dyDescent="0.3">
      <c r="A54" s="82"/>
      <c r="B54" s="82"/>
      <c r="C54" s="83"/>
      <c r="D54" s="82"/>
      <c r="E54" s="82"/>
      <c r="F54" s="82"/>
      <c r="G54" s="75"/>
      <c r="H54" s="75"/>
    </row>
    <row r="55" spans="1:8" x14ac:dyDescent="0.3">
      <c r="A55" s="82"/>
      <c r="B55" s="82"/>
      <c r="C55" s="83"/>
      <c r="D55" s="82"/>
      <c r="E55" s="82"/>
      <c r="F55" s="82"/>
      <c r="G55" s="75"/>
      <c r="H55" s="75"/>
    </row>
    <row r="56" spans="1:8" x14ac:dyDescent="0.3">
      <c r="A56" s="82"/>
      <c r="B56" s="82"/>
      <c r="C56" s="83"/>
      <c r="D56" s="82"/>
      <c r="E56" s="82"/>
      <c r="F56" s="82"/>
      <c r="G56" s="75"/>
      <c r="H56" s="75"/>
    </row>
    <row r="57" spans="1:8" x14ac:dyDescent="0.3">
      <c r="A57" s="82"/>
      <c r="B57" s="82"/>
      <c r="C57" s="83"/>
      <c r="D57" s="82"/>
      <c r="E57" s="82"/>
      <c r="F57" s="82"/>
      <c r="G57" s="75"/>
      <c r="H57" s="75"/>
    </row>
    <row r="58" spans="1:8" x14ac:dyDescent="0.3">
      <c r="A58" s="82"/>
      <c r="B58" s="82"/>
      <c r="C58" s="83"/>
      <c r="D58" s="82"/>
      <c r="E58" s="82"/>
      <c r="F58" s="82"/>
      <c r="G58" s="75"/>
      <c r="H58" s="75"/>
    </row>
    <row r="59" spans="1:8" x14ac:dyDescent="0.3">
      <c r="A59" s="82"/>
      <c r="B59" s="82"/>
      <c r="C59" s="83"/>
      <c r="D59" s="82"/>
      <c r="E59" s="82"/>
      <c r="F59" s="82"/>
      <c r="G59" s="75"/>
      <c r="H59" s="75"/>
    </row>
    <row r="60" spans="1:8" x14ac:dyDescent="0.3">
      <c r="A60" s="82"/>
      <c r="B60" s="82"/>
      <c r="C60" s="83"/>
      <c r="D60" s="82"/>
      <c r="E60" s="82"/>
      <c r="F60" s="82"/>
      <c r="G60" s="75"/>
      <c r="H60" s="75"/>
    </row>
    <row r="61" spans="1:8" x14ac:dyDescent="0.3">
      <c r="A61" s="82"/>
      <c r="B61" s="82"/>
      <c r="C61" s="83"/>
      <c r="D61" s="82"/>
      <c r="E61" s="82"/>
      <c r="F61" s="82"/>
      <c r="G61" s="75"/>
      <c r="H61" s="75"/>
    </row>
    <row r="62" spans="1:8" x14ac:dyDescent="0.3">
      <c r="A62" s="82"/>
      <c r="B62" s="82"/>
      <c r="C62" s="83"/>
      <c r="D62" s="82"/>
      <c r="E62" s="82"/>
      <c r="F62" s="82"/>
      <c r="G62" s="75"/>
      <c r="H62" s="75"/>
    </row>
    <row r="63" spans="1:8" x14ac:dyDescent="0.3">
      <c r="A63" s="82"/>
      <c r="B63" s="82"/>
      <c r="C63" s="83"/>
      <c r="D63" s="82"/>
      <c r="E63" s="82"/>
      <c r="F63" s="82"/>
      <c r="G63" s="75"/>
      <c r="H63" s="75"/>
    </row>
    <row r="64" spans="1:8" x14ac:dyDescent="0.3">
      <c r="A64" s="82"/>
      <c r="B64" s="82"/>
      <c r="C64" s="83"/>
      <c r="D64" s="82"/>
      <c r="E64" s="82"/>
      <c r="F64" s="82"/>
      <c r="G64" s="75"/>
      <c r="H64" s="75"/>
    </row>
    <row r="65" spans="1:8" x14ac:dyDescent="0.3">
      <c r="A65" s="82"/>
      <c r="B65" s="82"/>
      <c r="C65" s="83"/>
      <c r="D65" s="82"/>
      <c r="E65" s="82"/>
      <c r="F65" s="82"/>
      <c r="G65" s="75"/>
      <c r="H65" s="75"/>
    </row>
    <row r="66" spans="1:8" x14ac:dyDescent="0.3">
      <c r="A66" s="82"/>
      <c r="B66" s="82"/>
      <c r="C66" s="83"/>
      <c r="D66" s="82"/>
      <c r="E66" s="82"/>
      <c r="F66" s="82"/>
      <c r="G66" s="75"/>
      <c r="H66" s="75"/>
    </row>
    <row r="67" spans="1:8" x14ac:dyDescent="0.3">
      <c r="A67" s="82"/>
      <c r="B67" s="82"/>
      <c r="C67" s="83"/>
      <c r="D67" s="82"/>
      <c r="E67" s="82"/>
      <c r="F67" s="82"/>
      <c r="G67" s="75"/>
      <c r="H67" s="75"/>
    </row>
    <row r="68" spans="1:8" x14ac:dyDescent="0.3">
      <c r="A68" s="82"/>
      <c r="B68" s="82"/>
      <c r="C68" s="83"/>
      <c r="D68" s="82"/>
      <c r="E68" s="82"/>
      <c r="F68" s="82"/>
      <c r="G68" s="75"/>
      <c r="H68" s="75"/>
    </row>
    <row r="69" spans="1:8" x14ac:dyDescent="0.3">
      <c r="A69" s="82"/>
      <c r="B69" s="82"/>
      <c r="C69" s="83"/>
      <c r="D69" s="82"/>
      <c r="E69" s="82"/>
      <c r="F69" s="82"/>
      <c r="G69" s="75"/>
      <c r="H69" s="75"/>
    </row>
    <row r="70" spans="1:8" x14ac:dyDescent="0.3">
      <c r="A70" s="82"/>
      <c r="B70" s="82"/>
      <c r="C70" s="83"/>
      <c r="D70" s="82"/>
      <c r="E70" s="82"/>
      <c r="F70" s="82"/>
      <c r="G70" s="75"/>
      <c r="H70" s="75"/>
    </row>
    <row r="71" spans="1:8" x14ac:dyDescent="0.3">
      <c r="A71" s="82"/>
      <c r="B71" s="82"/>
      <c r="C71" s="83"/>
      <c r="D71" s="82"/>
      <c r="E71" s="82"/>
      <c r="F71" s="82"/>
      <c r="G71" s="75"/>
      <c r="H71" s="75"/>
    </row>
    <row r="72" spans="1:8" x14ac:dyDescent="0.3">
      <c r="A72" s="82"/>
      <c r="B72" s="82"/>
      <c r="C72" s="83"/>
      <c r="D72" s="82"/>
      <c r="E72" s="82"/>
      <c r="F72" s="82"/>
      <c r="G72" s="75"/>
      <c r="H72" s="75"/>
    </row>
    <row r="73" spans="1:8" x14ac:dyDescent="0.3">
      <c r="A73" s="82"/>
      <c r="B73" s="82"/>
      <c r="C73" s="83"/>
      <c r="D73" s="82"/>
      <c r="E73" s="82"/>
      <c r="F73" s="82"/>
      <c r="G73" s="75"/>
      <c r="H73" s="75"/>
    </row>
    <row r="74" spans="1:8" x14ac:dyDescent="0.3">
      <c r="A74" s="82"/>
      <c r="B74" s="82"/>
      <c r="C74" s="83"/>
      <c r="D74" s="82"/>
      <c r="E74" s="82"/>
      <c r="F74" s="82"/>
      <c r="G74" s="75"/>
      <c r="H74" s="75"/>
    </row>
    <row r="75" spans="1:8" x14ac:dyDescent="0.3">
      <c r="A75" s="82"/>
      <c r="B75" s="82"/>
      <c r="C75" s="83"/>
      <c r="D75" s="82"/>
      <c r="E75" s="82"/>
      <c r="F75" s="82"/>
      <c r="G75" s="75"/>
      <c r="H75" s="75"/>
    </row>
    <row r="76" spans="1:8" x14ac:dyDescent="0.3">
      <c r="A76" s="82"/>
      <c r="B76" s="82"/>
      <c r="C76" s="83"/>
      <c r="D76" s="82"/>
      <c r="E76" s="82"/>
      <c r="F76" s="82"/>
      <c r="G76" s="75"/>
      <c r="H76" s="75"/>
    </row>
    <row r="77" spans="1:8" x14ac:dyDescent="0.3">
      <c r="A77" s="82"/>
      <c r="B77" s="82"/>
      <c r="C77" s="83"/>
      <c r="D77" s="82"/>
      <c r="E77" s="82"/>
      <c r="F77" s="82"/>
      <c r="G77" s="75"/>
      <c r="H77" s="75"/>
    </row>
    <row r="78" spans="1:8" x14ac:dyDescent="0.3">
      <c r="A78" s="82"/>
      <c r="B78" s="82"/>
      <c r="C78" s="83"/>
      <c r="D78" s="82"/>
      <c r="E78" s="82"/>
      <c r="F78" s="82"/>
      <c r="G78" s="75"/>
      <c r="H78" s="75"/>
    </row>
    <row r="79" spans="1:8" x14ac:dyDescent="0.3">
      <c r="A79" s="82"/>
      <c r="B79" s="82"/>
      <c r="C79" s="83"/>
      <c r="D79" s="82"/>
      <c r="E79" s="82"/>
      <c r="F79" s="82"/>
      <c r="G79" s="75"/>
      <c r="H79" s="75"/>
    </row>
    <row r="80" spans="1:8" x14ac:dyDescent="0.3">
      <c r="A80" s="82"/>
      <c r="B80" s="82"/>
      <c r="C80" s="83"/>
      <c r="D80" s="82"/>
      <c r="E80" s="82"/>
      <c r="F80" s="82"/>
      <c r="G80" s="75"/>
      <c r="H80" s="75"/>
    </row>
    <row r="81" spans="1:8" x14ac:dyDescent="0.3">
      <c r="A81" s="82"/>
      <c r="B81" s="82"/>
      <c r="C81" s="83"/>
      <c r="D81" s="82"/>
      <c r="E81" s="82"/>
      <c r="F81" s="82"/>
      <c r="G81" s="75"/>
      <c r="H81" s="75"/>
    </row>
    <row r="82" spans="1:8" x14ac:dyDescent="0.3">
      <c r="A82" s="82"/>
      <c r="B82" s="82"/>
      <c r="C82" s="83"/>
      <c r="D82" s="82"/>
      <c r="E82" s="82"/>
      <c r="F82" s="82"/>
      <c r="G82" s="75"/>
      <c r="H82" s="75"/>
    </row>
    <row r="83" spans="1:8" x14ac:dyDescent="0.3">
      <c r="A83" s="82"/>
      <c r="B83" s="82"/>
      <c r="C83" s="83"/>
      <c r="D83" s="82"/>
      <c r="E83" s="82"/>
      <c r="F83" s="82"/>
      <c r="G83" s="75"/>
      <c r="H83" s="75"/>
    </row>
    <row r="84" spans="1:8" x14ac:dyDescent="0.3">
      <c r="A84" s="82"/>
      <c r="B84" s="82"/>
      <c r="C84" s="83"/>
      <c r="D84" s="82"/>
      <c r="E84" s="82"/>
      <c r="F84" s="82"/>
      <c r="G84" s="75"/>
      <c r="H84" s="75"/>
    </row>
    <row r="85" spans="1:8" x14ac:dyDescent="0.3">
      <c r="A85" s="82"/>
      <c r="B85" s="82"/>
      <c r="C85" s="83"/>
      <c r="D85" s="82"/>
      <c r="E85" s="82"/>
      <c r="F85" s="82"/>
      <c r="G85" s="75"/>
      <c r="H85" s="75"/>
    </row>
    <row r="86" spans="1:8" x14ac:dyDescent="0.3">
      <c r="A86" s="82"/>
      <c r="B86" s="82"/>
      <c r="C86" s="83"/>
      <c r="D86" s="82"/>
      <c r="E86" s="82"/>
      <c r="F86" s="82"/>
      <c r="G86" s="75"/>
      <c r="H86" s="75"/>
    </row>
    <row r="87" spans="1:8" x14ac:dyDescent="0.3">
      <c r="A87" s="82"/>
      <c r="B87" s="82"/>
      <c r="C87" s="83"/>
      <c r="D87" s="82"/>
      <c r="E87" s="82"/>
      <c r="F87" s="82"/>
      <c r="G87" s="75"/>
      <c r="H87" s="75"/>
    </row>
    <row r="88" spans="1:8" x14ac:dyDescent="0.3">
      <c r="A88" s="82"/>
      <c r="B88" s="82"/>
      <c r="C88" s="83"/>
      <c r="D88" s="82"/>
      <c r="E88" s="82"/>
      <c r="F88" s="82"/>
      <c r="G88" s="75"/>
      <c r="H88" s="75"/>
    </row>
    <row r="89" spans="1:8" x14ac:dyDescent="0.3">
      <c r="A89" s="82"/>
      <c r="B89" s="82"/>
      <c r="C89" s="83"/>
      <c r="D89" s="82"/>
      <c r="E89" s="82"/>
      <c r="F89" s="82"/>
      <c r="G89" s="75"/>
      <c r="H89" s="75"/>
    </row>
    <row r="90" spans="1:8" x14ac:dyDescent="0.3">
      <c r="A90" s="82"/>
      <c r="B90" s="82"/>
      <c r="C90" s="83"/>
      <c r="D90" s="82"/>
      <c r="E90" s="82"/>
      <c r="F90" s="82"/>
      <c r="G90" s="75"/>
      <c r="H90" s="75"/>
    </row>
    <row r="91" spans="1:8" x14ac:dyDescent="0.3">
      <c r="A91" s="82"/>
      <c r="B91" s="82"/>
      <c r="C91" s="83"/>
      <c r="D91" s="82"/>
      <c r="E91" s="82"/>
      <c r="F91" s="82"/>
      <c r="G91" s="75"/>
      <c r="H91" s="75"/>
    </row>
    <row r="92" spans="1:8" x14ac:dyDescent="0.3">
      <c r="A92" s="82"/>
      <c r="B92" s="82"/>
      <c r="C92" s="83"/>
      <c r="D92" s="82"/>
      <c r="E92" s="82"/>
      <c r="F92" s="82"/>
      <c r="G92" s="75"/>
      <c r="H92" s="75"/>
    </row>
    <row r="93" spans="1:8" x14ac:dyDescent="0.3">
      <c r="A93" s="82"/>
      <c r="B93" s="82"/>
      <c r="C93" s="83"/>
      <c r="D93" s="82"/>
      <c r="E93" s="82"/>
      <c r="F93" s="82"/>
      <c r="G93" s="75"/>
      <c r="H93" s="75"/>
    </row>
    <row r="94" spans="1:8" x14ac:dyDescent="0.3">
      <c r="A94" s="82"/>
      <c r="B94" s="82"/>
      <c r="C94" s="83"/>
      <c r="D94" s="82"/>
      <c r="E94" s="82"/>
      <c r="F94" s="82"/>
      <c r="G94" s="75"/>
      <c r="H94" s="75"/>
    </row>
    <row r="95" spans="1:8" x14ac:dyDescent="0.3">
      <c r="A95" s="82"/>
      <c r="B95" s="82"/>
      <c r="C95" s="83"/>
      <c r="D95" s="82"/>
      <c r="E95" s="82"/>
      <c r="F95" s="82"/>
      <c r="G95" s="75"/>
      <c r="H95" s="75"/>
    </row>
    <row r="96" spans="1:8" x14ac:dyDescent="0.3">
      <c r="A96" s="82"/>
      <c r="B96" s="82"/>
      <c r="C96" s="83"/>
      <c r="D96" s="82"/>
      <c r="E96" s="82"/>
      <c r="F96" s="82"/>
      <c r="G96" s="75"/>
      <c r="H96" s="75"/>
    </row>
    <row r="97" spans="1:8" x14ac:dyDescent="0.3">
      <c r="A97" s="82"/>
      <c r="B97" s="82"/>
      <c r="C97" s="83"/>
      <c r="D97" s="82"/>
      <c r="E97" s="82"/>
      <c r="F97" s="82"/>
      <c r="G97" s="75"/>
      <c r="H97" s="75"/>
    </row>
    <row r="98" spans="1:8" x14ac:dyDescent="0.3">
      <c r="A98" s="82"/>
      <c r="B98" s="82"/>
      <c r="C98" s="83"/>
      <c r="D98" s="82"/>
      <c r="E98" s="82"/>
      <c r="F98" s="82"/>
      <c r="G98" s="75"/>
      <c r="H98" s="75"/>
    </row>
    <row r="99" spans="1:8" x14ac:dyDescent="0.3">
      <c r="A99" s="82"/>
      <c r="B99" s="82"/>
      <c r="C99" s="83"/>
      <c r="D99" s="82"/>
      <c r="E99" s="82"/>
      <c r="F99" s="82"/>
      <c r="G99" s="75"/>
      <c r="H99" s="75"/>
    </row>
    <row r="100" spans="1:8" x14ac:dyDescent="0.3">
      <c r="A100" s="82"/>
      <c r="B100" s="82"/>
      <c r="C100" s="83"/>
      <c r="D100" s="82"/>
      <c r="E100" s="82"/>
      <c r="F100" s="82"/>
      <c r="G100" s="75"/>
      <c r="H100" s="75"/>
    </row>
    <row r="101" spans="1:8" x14ac:dyDescent="0.3">
      <c r="A101" s="82"/>
      <c r="B101" s="82"/>
      <c r="C101" s="83"/>
      <c r="D101" s="82"/>
      <c r="E101" s="82"/>
      <c r="F101" s="82"/>
      <c r="G101" s="75"/>
      <c r="H101" s="75"/>
    </row>
    <row r="102" spans="1:8" x14ac:dyDescent="0.3">
      <c r="A102" s="82"/>
      <c r="B102" s="82"/>
      <c r="C102" s="83"/>
      <c r="D102" s="82"/>
      <c r="E102" s="82"/>
      <c r="F102" s="82"/>
      <c r="G102" s="75"/>
      <c r="H102" s="75"/>
    </row>
    <row r="103" spans="1:8" x14ac:dyDescent="0.3">
      <c r="A103" s="82"/>
      <c r="B103" s="82"/>
      <c r="C103" s="83"/>
      <c r="D103" s="82"/>
      <c r="E103" s="82"/>
      <c r="F103" s="82"/>
      <c r="G103" s="75"/>
      <c r="H103" s="75"/>
    </row>
    <row r="104" spans="1:8" x14ac:dyDescent="0.3">
      <c r="A104" s="82"/>
      <c r="B104" s="82"/>
      <c r="C104" s="83"/>
      <c r="D104" s="82"/>
      <c r="E104" s="82"/>
      <c r="F104" s="82"/>
      <c r="G104" s="75"/>
      <c r="H104" s="75"/>
    </row>
    <row r="105" spans="1:8" x14ac:dyDescent="0.3">
      <c r="A105" s="82"/>
      <c r="B105" s="82"/>
      <c r="C105" s="83"/>
      <c r="D105" s="82"/>
      <c r="E105" s="82"/>
      <c r="F105" s="82"/>
      <c r="G105" s="75"/>
      <c r="H105" s="75"/>
    </row>
    <row r="106" spans="1:8" x14ac:dyDescent="0.3">
      <c r="A106" s="82"/>
      <c r="B106" s="82"/>
      <c r="C106" s="83"/>
      <c r="D106" s="82"/>
      <c r="E106" s="82"/>
      <c r="F106" s="82"/>
      <c r="G106" s="75"/>
      <c r="H106" s="75"/>
    </row>
    <row r="107" spans="1:8" x14ac:dyDescent="0.3">
      <c r="A107" s="82"/>
      <c r="B107" s="82"/>
      <c r="C107" s="83"/>
      <c r="D107" s="82"/>
      <c r="E107" s="82"/>
      <c r="F107" s="82"/>
      <c r="G107" s="75"/>
      <c r="H107" s="75"/>
    </row>
    <row r="108" spans="1:8" x14ac:dyDescent="0.3">
      <c r="A108" s="82"/>
      <c r="B108" s="82"/>
      <c r="C108" s="83"/>
      <c r="D108" s="82"/>
      <c r="E108" s="82"/>
      <c r="F108" s="82"/>
      <c r="G108" s="75"/>
      <c r="H108" s="75"/>
    </row>
    <row r="109" spans="1:8" x14ac:dyDescent="0.3">
      <c r="A109" s="82"/>
      <c r="B109" s="82"/>
      <c r="C109" s="83"/>
      <c r="D109" s="82"/>
      <c r="E109" s="82"/>
      <c r="F109" s="82"/>
      <c r="G109" s="75"/>
      <c r="H109" s="75"/>
    </row>
    <row r="110" spans="1:8" x14ac:dyDescent="0.3">
      <c r="A110" s="82"/>
      <c r="B110" s="82"/>
      <c r="C110" s="83"/>
      <c r="D110" s="82"/>
      <c r="E110" s="82"/>
      <c r="F110" s="82"/>
      <c r="G110" s="75"/>
      <c r="H110" s="75"/>
    </row>
    <row r="111" spans="1:8" x14ac:dyDescent="0.3">
      <c r="A111" s="82"/>
      <c r="B111" s="82"/>
      <c r="C111" s="83"/>
      <c r="D111" s="82"/>
      <c r="E111" s="82"/>
      <c r="F111" s="82"/>
      <c r="G111" s="75"/>
      <c r="H111" s="75"/>
    </row>
    <row r="112" spans="1:8" x14ac:dyDescent="0.3">
      <c r="A112" s="82"/>
      <c r="B112" s="82"/>
      <c r="C112" s="83"/>
      <c r="D112" s="82"/>
      <c r="E112" s="82"/>
      <c r="F112" s="82"/>
      <c r="G112" s="75"/>
      <c r="H112" s="75"/>
    </row>
    <row r="113" spans="1:8" x14ac:dyDescent="0.3">
      <c r="A113" s="82"/>
      <c r="B113" s="82"/>
      <c r="C113" s="83"/>
      <c r="D113" s="82"/>
      <c r="E113" s="82"/>
      <c r="F113" s="82"/>
      <c r="G113" s="75"/>
      <c r="H113" s="75"/>
    </row>
    <row r="114" spans="1:8" x14ac:dyDescent="0.3">
      <c r="A114" s="82"/>
      <c r="B114" s="82"/>
      <c r="C114" s="83"/>
      <c r="D114" s="82"/>
      <c r="E114" s="82"/>
      <c r="F114" s="82"/>
      <c r="G114" s="75"/>
      <c r="H114" s="75"/>
    </row>
    <row r="115" spans="1:8" x14ac:dyDescent="0.3">
      <c r="A115" s="82"/>
      <c r="B115" s="82"/>
      <c r="C115" s="83"/>
      <c r="D115" s="82"/>
      <c r="E115" s="82"/>
      <c r="F115" s="82"/>
      <c r="G115" s="75"/>
      <c r="H115" s="75"/>
    </row>
    <row r="116" spans="1:8" x14ac:dyDescent="0.3">
      <c r="A116" s="82"/>
      <c r="B116" s="82"/>
      <c r="C116" s="83"/>
      <c r="D116" s="82"/>
      <c r="E116" s="82"/>
      <c r="F116" s="82"/>
      <c r="G116" s="75"/>
      <c r="H116" s="75"/>
    </row>
    <row r="117" spans="1:8" x14ac:dyDescent="0.3">
      <c r="A117" s="82"/>
      <c r="B117" s="82"/>
      <c r="C117" s="83"/>
      <c r="D117" s="82"/>
      <c r="E117" s="82"/>
      <c r="F117" s="82"/>
      <c r="G117" s="75"/>
      <c r="H117" s="75"/>
    </row>
    <row r="118" spans="1:8" x14ac:dyDescent="0.3">
      <c r="A118" s="82"/>
      <c r="B118" s="82"/>
      <c r="C118" s="83"/>
      <c r="D118" s="82"/>
      <c r="E118" s="82"/>
      <c r="F118" s="82"/>
      <c r="G118" s="75"/>
      <c r="H118" s="75"/>
    </row>
    <row r="119" spans="1:8" x14ac:dyDescent="0.3">
      <c r="A119" s="82"/>
      <c r="B119" s="82"/>
      <c r="C119" s="83"/>
      <c r="D119" s="82"/>
      <c r="E119" s="82"/>
      <c r="F119" s="82"/>
      <c r="G119" s="75"/>
      <c r="H119" s="75"/>
    </row>
    <row r="120" spans="1:8" x14ac:dyDescent="0.3">
      <c r="A120" s="82"/>
      <c r="B120" s="82"/>
      <c r="C120" s="83"/>
      <c r="D120" s="82"/>
      <c r="E120" s="82"/>
      <c r="F120" s="82"/>
      <c r="G120" s="75"/>
      <c r="H120" s="75"/>
    </row>
    <row r="121" spans="1:8" x14ac:dyDescent="0.3">
      <c r="A121" s="82"/>
      <c r="B121" s="82"/>
      <c r="C121" s="83"/>
      <c r="D121" s="82"/>
      <c r="E121" s="82"/>
      <c r="F121" s="82"/>
      <c r="G121" s="75"/>
      <c r="H121" s="75"/>
    </row>
    <row r="122" spans="1:8" x14ac:dyDescent="0.3">
      <c r="A122" s="82"/>
      <c r="B122" s="82"/>
      <c r="C122" s="83"/>
      <c r="D122" s="82"/>
      <c r="E122" s="82"/>
      <c r="F122" s="82"/>
      <c r="G122" s="75"/>
      <c r="H122" s="75"/>
    </row>
    <row r="123" spans="1:8" x14ac:dyDescent="0.3">
      <c r="A123" s="82"/>
      <c r="B123" s="82"/>
      <c r="C123" s="83"/>
      <c r="D123" s="82"/>
      <c r="E123" s="82"/>
      <c r="F123" s="82"/>
      <c r="G123" s="75"/>
      <c r="H123" s="75"/>
    </row>
    <row r="124" spans="1:8" x14ac:dyDescent="0.3">
      <c r="A124" s="82"/>
      <c r="B124" s="82"/>
      <c r="C124" s="83"/>
      <c r="D124" s="82"/>
      <c r="E124" s="82"/>
      <c r="F124" s="82"/>
      <c r="G124" s="75"/>
      <c r="H124" s="75"/>
    </row>
    <row r="125" spans="1:8" x14ac:dyDescent="0.3">
      <c r="A125" s="82"/>
      <c r="B125" s="82"/>
      <c r="C125" s="83"/>
      <c r="D125" s="82"/>
      <c r="E125" s="82"/>
      <c r="F125" s="82"/>
      <c r="G125" s="75"/>
      <c r="H125" s="75"/>
    </row>
    <row r="126" spans="1:8" x14ac:dyDescent="0.3">
      <c r="A126" s="82"/>
      <c r="B126" s="82"/>
      <c r="C126" s="83"/>
      <c r="D126" s="82"/>
      <c r="E126" s="82"/>
      <c r="F126" s="82"/>
      <c r="G126" s="75"/>
      <c r="H126" s="75"/>
    </row>
    <row r="127" spans="1:8" x14ac:dyDescent="0.3">
      <c r="A127" s="82"/>
      <c r="B127" s="82"/>
      <c r="C127" s="83"/>
      <c r="D127" s="82"/>
      <c r="E127" s="82"/>
      <c r="F127" s="82"/>
      <c r="G127" s="75"/>
      <c r="H127" s="75"/>
    </row>
    <row r="128" spans="1:8" x14ac:dyDescent="0.3">
      <c r="A128" s="82"/>
      <c r="B128" s="82"/>
      <c r="C128" s="83"/>
      <c r="D128" s="82"/>
      <c r="E128" s="82"/>
      <c r="F128" s="82"/>
      <c r="G128" s="75"/>
      <c r="H128" s="75"/>
    </row>
    <row r="129" spans="1:8" x14ac:dyDescent="0.3">
      <c r="A129" s="82"/>
      <c r="B129" s="82"/>
      <c r="C129" s="83"/>
      <c r="D129" s="82"/>
      <c r="E129" s="82"/>
      <c r="F129" s="82"/>
      <c r="G129" s="75"/>
      <c r="H129" s="75"/>
    </row>
    <row r="130" spans="1:8" x14ac:dyDescent="0.3">
      <c r="A130" s="82"/>
      <c r="B130" s="82"/>
      <c r="C130" s="83"/>
      <c r="D130" s="82"/>
      <c r="E130" s="82"/>
      <c r="F130" s="82"/>
      <c r="G130" s="75"/>
      <c r="H130" s="75"/>
    </row>
    <row r="131" spans="1:8" x14ac:dyDescent="0.3">
      <c r="A131" s="82"/>
      <c r="B131" s="82"/>
      <c r="C131" s="83"/>
      <c r="D131" s="82"/>
      <c r="E131" s="82"/>
      <c r="F131" s="82"/>
      <c r="G131" s="75"/>
      <c r="H131" s="75"/>
    </row>
    <row r="132" spans="1:8" x14ac:dyDescent="0.3">
      <c r="A132" s="82"/>
      <c r="B132" s="82"/>
      <c r="C132" s="83"/>
      <c r="D132" s="82"/>
      <c r="E132" s="82"/>
      <c r="F132" s="82"/>
      <c r="G132" s="75"/>
      <c r="H132" s="75"/>
    </row>
    <row r="133" spans="1:8" x14ac:dyDescent="0.3">
      <c r="A133" s="82"/>
      <c r="B133" s="82"/>
      <c r="C133" s="83"/>
      <c r="D133" s="82"/>
      <c r="E133" s="82"/>
      <c r="F133" s="82"/>
      <c r="G133" s="75"/>
      <c r="H133" s="75"/>
    </row>
    <row r="134" spans="1:8" x14ac:dyDescent="0.3">
      <c r="A134" s="82"/>
      <c r="B134" s="82"/>
      <c r="C134" s="83"/>
      <c r="D134" s="82"/>
      <c r="E134" s="82"/>
      <c r="F134" s="82"/>
      <c r="G134" s="75"/>
      <c r="H134" s="75"/>
    </row>
    <row r="135" spans="1:8" x14ac:dyDescent="0.3">
      <c r="A135" s="82"/>
      <c r="B135" s="82"/>
      <c r="C135" s="83"/>
      <c r="D135" s="82"/>
      <c r="E135" s="82"/>
      <c r="F135" s="82"/>
      <c r="G135" s="75"/>
      <c r="H135" s="75"/>
    </row>
    <row r="136" spans="1:8" x14ac:dyDescent="0.3">
      <c r="A136" s="82"/>
      <c r="B136" s="82"/>
      <c r="C136" s="83"/>
      <c r="D136" s="82"/>
      <c r="E136" s="82"/>
      <c r="F136" s="82"/>
      <c r="G136" s="75"/>
      <c r="H136" s="75"/>
    </row>
    <row r="137" spans="1:8" x14ac:dyDescent="0.3">
      <c r="A137" s="82"/>
      <c r="B137" s="82"/>
      <c r="C137" s="83"/>
      <c r="D137" s="82"/>
      <c r="E137" s="82"/>
      <c r="F137" s="82"/>
      <c r="G137" s="75"/>
      <c r="H137" s="75"/>
    </row>
    <row r="138" spans="1:8" x14ac:dyDescent="0.3">
      <c r="A138" s="82"/>
      <c r="B138" s="82"/>
      <c r="C138" s="83"/>
      <c r="D138" s="82"/>
      <c r="E138" s="82"/>
      <c r="F138" s="82"/>
      <c r="G138" s="75"/>
      <c r="H138" s="75"/>
    </row>
    <row r="139" spans="1:8" x14ac:dyDescent="0.3">
      <c r="A139" s="82"/>
      <c r="B139" s="82"/>
      <c r="C139" s="83"/>
      <c r="D139" s="82"/>
      <c r="E139" s="82"/>
      <c r="F139" s="82"/>
      <c r="G139" s="75"/>
      <c r="H139" s="75"/>
    </row>
    <row r="140" spans="1:8" x14ac:dyDescent="0.3">
      <c r="A140" s="82"/>
      <c r="B140" s="82"/>
      <c r="C140" s="83"/>
      <c r="D140" s="82"/>
      <c r="E140" s="82"/>
      <c r="F140" s="82"/>
      <c r="G140" s="75"/>
      <c r="H140" s="75"/>
    </row>
    <row r="141" spans="1:8" x14ac:dyDescent="0.3">
      <c r="A141" s="82"/>
      <c r="B141" s="82"/>
      <c r="C141" s="83"/>
      <c r="D141" s="82"/>
      <c r="E141" s="82"/>
      <c r="F141" s="82"/>
      <c r="G141" s="75"/>
      <c r="H141" s="75"/>
    </row>
    <row r="142" spans="1:8" x14ac:dyDescent="0.3">
      <c r="A142" s="82"/>
      <c r="B142" s="82"/>
      <c r="C142" s="83"/>
      <c r="D142" s="82"/>
      <c r="E142" s="82"/>
      <c r="F142" s="82"/>
      <c r="G142" s="75"/>
      <c r="H142" s="75"/>
    </row>
    <row r="143" spans="1:8" x14ac:dyDescent="0.3">
      <c r="A143" s="82"/>
      <c r="B143" s="82"/>
      <c r="C143" s="83"/>
      <c r="D143" s="82"/>
      <c r="E143" s="82"/>
      <c r="F143" s="82"/>
      <c r="G143" s="75"/>
      <c r="H143" s="75"/>
    </row>
    <row r="144" spans="1:8" x14ac:dyDescent="0.3">
      <c r="A144" s="82"/>
      <c r="B144" s="82"/>
      <c r="C144" s="83"/>
      <c r="D144" s="82"/>
      <c r="E144" s="82"/>
      <c r="F144" s="82"/>
      <c r="G144" s="75"/>
      <c r="H144" s="75"/>
    </row>
    <row r="145" spans="1:8" x14ac:dyDescent="0.3">
      <c r="A145" s="82"/>
      <c r="B145" s="82"/>
      <c r="C145" s="83"/>
      <c r="D145" s="82"/>
      <c r="E145" s="82"/>
      <c r="F145" s="82"/>
      <c r="G145" s="75"/>
      <c r="H145" s="75"/>
    </row>
    <row r="146" spans="1:8" x14ac:dyDescent="0.3">
      <c r="A146" s="82"/>
      <c r="B146" s="82"/>
      <c r="C146" s="83"/>
      <c r="D146" s="82"/>
      <c r="E146" s="82"/>
      <c r="F146" s="82"/>
      <c r="G146" s="75"/>
      <c r="H146" s="75"/>
    </row>
    <row r="147" spans="1:8" x14ac:dyDescent="0.3">
      <c r="A147" s="82"/>
      <c r="B147" s="82"/>
      <c r="C147" s="83"/>
      <c r="D147" s="82"/>
      <c r="E147" s="82"/>
      <c r="F147" s="82"/>
      <c r="G147" s="75"/>
      <c r="H147" s="75"/>
    </row>
    <row r="148" spans="1:8" x14ac:dyDescent="0.3">
      <c r="A148" s="82"/>
      <c r="B148" s="82"/>
      <c r="C148" s="83"/>
      <c r="D148" s="82"/>
      <c r="E148" s="82"/>
      <c r="F148" s="82"/>
      <c r="G148" s="75"/>
      <c r="H148" s="75"/>
    </row>
    <row r="149" spans="1:8" x14ac:dyDescent="0.3">
      <c r="A149" s="82"/>
      <c r="B149" s="82"/>
      <c r="C149" s="83"/>
      <c r="D149" s="82"/>
      <c r="E149" s="82"/>
      <c r="F149" s="82"/>
      <c r="G149" s="75"/>
      <c r="H149" s="75"/>
    </row>
    <row r="150" spans="1:8" x14ac:dyDescent="0.3">
      <c r="A150" s="82"/>
      <c r="B150" s="82"/>
      <c r="C150" s="83"/>
      <c r="D150" s="82"/>
      <c r="E150" s="82"/>
      <c r="F150" s="82"/>
      <c r="G150" s="75"/>
      <c r="H150" s="75"/>
    </row>
    <row r="151" spans="1:8" x14ac:dyDescent="0.3">
      <c r="A151" s="82"/>
      <c r="B151" s="82"/>
      <c r="C151" s="83"/>
      <c r="D151" s="82"/>
      <c r="E151" s="82"/>
      <c r="F151" s="82"/>
      <c r="G151" s="75"/>
      <c r="H151" s="75"/>
    </row>
    <row r="152" spans="1:8" x14ac:dyDescent="0.3">
      <c r="A152" s="82"/>
      <c r="B152" s="82"/>
      <c r="C152" s="83"/>
      <c r="D152" s="82"/>
      <c r="E152" s="82"/>
      <c r="F152" s="82"/>
      <c r="G152" s="75"/>
      <c r="H152" s="75"/>
    </row>
    <row r="153" spans="1:8" x14ac:dyDescent="0.3">
      <c r="A153" s="82"/>
      <c r="B153" s="82"/>
      <c r="C153" s="83"/>
      <c r="D153" s="82"/>
      <c r="E153" s="82"/>
      <c r="F153" s="82"/>
      <c r="G153" s="75"/>
      <c r="H153" s="75"/>
    </row>
    <row r="154" spans="1:8" x14ac:dyDescent="0.3">
      <c r="A154" s="82"/>
      <c r="B154" s="82"/>
      <c r="C154" s="83"/>
      <c r="D154" s="82"/>
      <c r="E154" s="82"/>
      <c r="F154" s="82"/>
      <c r="G154" s="75"/>
      <c r="H154" s="75"/>
    </row>
    <row r="155" spans="1:8" x14ac:dyDescent="0.3">
      <c r="A155" s="82"/>
      <c r="B155" s="82"/>
      <c r="C155" s="83"/>
      <c r="D155" s="82"/>
      <c r="E155" s="82"/>
      <c r="F155" s="82"/>
      <c r="G155" s="75"/>
      <c r="H155" s="75"/>
    </row>
    <row r="156" spans="1:8" x14ac:dyDescent="0.3">
      <c r="A156" s="82"/>
      <c r="B156" s="82"/>
      <c r="C156" s="83"/>
      <c r="D156" s="82"/>
      <c r="E156" s="82"/>
      <c r="F156" s="82"/>
      <c r="G156" s="75"/>
      <c r="H156" s="75"/>
    </row>
    <row r="157" spans="1:8" x14ac:dyDescent="0.3">
      <c r="A157" s="82"/>
      <c r="B157" s="82"/>
      <c r="C157" s="83"/>
      <c r="D157" s="82"/>
      <c r="E157" s="82"/>
      <c r="F157" s="82"/>
      <c r="G157" s="75"/>
      <c r="H157" s="75"/>
    </row>
    <row r="158" spans="1:8" x14ac:dyDescent="0.3">
      <c r="A158" s="82"/>
      <c r="B158" s="82"/>
      <c r="C158" s="78"/>
      <c r="D158" s="82"/>
      <c r="E158" s="82"/>
      <c r="F158" s="82"/>
      <c r="G158" s="75"/>
      <c r="H158" s="75"/>
    </row>
    <row r="159" spans="1:8" x14ac:dyDescent="0.3">
      <c r="A159" s="82"/>
      <c r="B159" s="82"/>
      <c r="C159" s="78"/>
      <c r="D159" s="82"/>
      <c r="E159" s="82"/>
      <c r="F159" s="82"/>
      <c r="G159" s="75"/>
      <c r="H159" s="75"/>
    </row>
    <row r="160" spans="1:8" x14ac:dyDescent="0.3">
      <c r="A160" s="82"/>
      <c r="B160" s="82"/>
      <c r="C160" s="78"/>
      <c r="D160" s="82"/>
      <c r="E160" s="82"/>
      <c r="F160" s="82"/>
      <c r="G160" s="75"/>
      <c r="H160" s="75"/>
    </row>
    <row r="161" spans="1:8" x14ac:dyDescent="0.3">
      <c r="A161" s="82"/>
      <c r="B161" s="82"/>
      <c r="C161" s="78"/>
      <c r="D161" s="82"/>
      <c r="E161" s="82"/>
      <c r="F161" s="82"/>
      <c r="G161" s="75"/>
      <c r="H161" s="75"/>
    </row>
    <row r="162" spans="1:8" x14ac:dyDescent="0.3">
      <c r="A162" s="82"/>
      <c r="B162" s="82"/>
      <c r="C162" s="78"/>
      <c r="D162" s="82"/>
      <c r="E162" s="82"/>
      <c r="F162" s="82"/>
      <c r="G162" s="75"/>
      <c r="H162" s="75"/>
    </row>
    <row r="163" spans="1:8" x14ac:dyDescent="0.3">
      <c r="A163" s="82"/>
      <c r="B163" s="82"/>
      <c r="C163" s="78"/>
      <c r="D163" s="82"/>
      <c r="E163" s="82"/>
      <c r="F163" s="82"/>
      <c r="G163" s="75"/>
      <c r="H163" s="75"/>
    </row>
    <row r="164" spans="1:8" x14ac:dyDescent="0.3">
      <c r="A164" s="82"/>
      <c r="B164" s="82"/>
      <c r="C164" s="78"/>
      <c r="D164" s="82"/>
      <c r="E164" s="82"/>
      <c r="F164" s="82"/>
      <c r="G164" s="75"/>
      <c r="H164" s="75"/>
    </row>
    <row r="165" spans="1:8" x14ac:dyDescent="0.3">
      <c r="A165" s="82"/>
      <c r="B165" s="82"/>
      <c r="C165" s="78"/>
      <c r="D165" s="82"/>
      <c r="E165" s="82"/>
      <c r="F165" s="82"/>
      <c r="G165" s="75"/>
      <c r="H165" s="75"/>
    </row>
    <row r="166" spans="1:8" x14ac:dyDescent="0.3">
      <c r="A166" s="82"/>
      <c r="B166" s="82"/>
      <c r="C166" s="78"/>
      <c r="D166" s="82"/>
      <c r="E166" s="82"/>
      <c r="F166" s="82"/>
      <c r="G166" s="75"/>
      <c r="H166" s="75"/>
    </row>
    <row r="167" spans="1:8" x14ac:dyDescent="0.3">
      <c r="A167" s="82"/>
      <c r="B167" s="82"/>
      <c r="C167" s="78"/>
      <c r="D167" s="82"/>
      <c r="E167" s="82"/>
      <c r="F167" s="82"/>
      <c r="G167" s="75"/>
      <c r="H167" s="75"/>
    </row>
    <row r="168" spans="1:8" x14ac:dyDescent="0.3">
      <c r="A168" s="82"/>
      <c r="B168" s="82"/>
      <c r="C168" s="78"/>
      <c r="D168" s="82"/>
      <c r="E168" s="82"/>
      <c r="F168" s="82"/>
      <c r="G168" s="75"/>
      <c r="H168" s="75"/>
    </row>
    <row r="169" spans="1:8" x14ac:dyDescent="0.3">
      <c r="A169" s="82"/>
      <c r="B169" s="82"/>
      <c r="C169" s="78"/>
      <c r="D169" s="82"/>
      <c r="E169" s="82"/>
      <c r="F169" s="82"/>
      <c r="G169" s="75"/>
      <c r="H169" s="75"/>
    </row>
    <row r="170" spans="1:8" x14ac:dyDescent="0.3">
      <c r="A170" s="82"/>
      <c r="B170" s="82"/>
      <c r="C170" s="78"/>
      <c r="D170" s="82"/>
      <c r="E170" s="82"/>
      <c r="F170" s="82"/>
      <c r="G170" s="75"/>
      <c r="H170" s="75"/>
    </row>
    <row r="171" spans="1:8" x14ac:dyDescent="0.3">
      <c r="A171" s="82"/>
      <c r="B171" s="82"/>
      <c r="C171" s="78"/>
      <c r="D171" s="82"/>
      <c r="E171" s="82"/>
      <c r="F171" s="82"/>
      <c r="G171" s="75"/>
      <c r="H171" s="75"/>
    </row>
    <row r="172" spans="1:8" x14ac:dyDescent="0.3">
      <c r="A172" s="82"/>
      <c r="B172" s="82"/>
      <c r="C172" s="78"/>
      <c r="D172" s="82"/>
      <c r="E172" s="82"/>
      <c r="F172" s="82"/>
      <c r="G172" s="75"/>
      <c r="H172" s="75"/>
    </row>
    <row r="173" spans="1:8" x14ac:dyDescent="0.3">
      <c r="A173" s="82"/>
      <c r="B173" s="82"/>
      <c r="C173" s="78"/>
      <c r="D173" s="82"/>
      <c r="E173" s="82"/>
      <c r="F173" s="82"/>
      <c r="G173" s="75"/>
      <c r="H173" s="75"/>
    </row>
    <row r="174" spans="1:8" x14ac:dyDescent="0.3">
      <c r="A174" s="82"/>
      <c r="B174" s="82"/>
      <c r="C174" s="78"/>
      <c r="D174" s="82"/>
      <c r="E174" s="82"/>
      <c r="F174" s="82"/>
      <c r="G174" s="75"/>
      <c r="H174" s="75"/>
    </row>
    <row r="175" spans="1:8" x14ac:dyDescent="0.3">
      <c r="A175" s="82"/>
      <c r="B175" s="82"/>
      <c r="C175" s="78"/>
      <c r="D175" s="82"/>
      <c r="E175" s="82"/>
      <c r="F175" s="82"/>
      <c r="G175" s="75"/>
      <c r="H175" s="75"/>
    </row>
    <row r="176" spans="1:8" x14ac:dyDescent="0.3">
      <c r="A176" s="82"/>
      <c r="B176" s="82"/>
      <c r="C176" s="78"/>
      <c r="D176" s="82"/>
      <c r="E176" s="82"/>
      <c r="F176" s="82"/>
      <c r="G176" s="75"/>
      <c r="H176" s="75"/>
    </row>
    <row r="177" spans="1:8" x14ac:dyDescent="0.3">
      <c r="A177" s="82"/>
      <c r="B177" s="82"/>
      <c r="C177" s="78"/>
      <c r="D177" s="82"/>
      <c r="E177" s="82"/>
      <c r="F177" s="82"/>
      <c r="G177" s="75"/>
      <c r="H177" s="75"/>
    </row>
    <row r="178" spans="1:8" x14ac:dyDescent="0.3">
      <c r="A178" s="82"/>
      <c r="B178" s="82"/>
      <c r="C178" s="78"/>
      <c r="D178" s="82"/>
      <c r="E178" s="82"/>
      <c r="F178" s="82"/>
      <c r="G178" s="75"/>
      <c r="H178" s="75"/>
    </row>
    <row r="179" spans="1:8" x14ac:dyDescent="0.3">
      <c r="A179" s="82"/>
      <c r="B179" s="82"/>
      <c r="C179" s="78"/>
      <c r="D179" s="82"/>
      <c r="E179" s="82"/>
      <c r="F179" s="82"/>
      <c r="G179" s="75"/>
      <c r="H179" s="75"/>
    </row>
    <row r="180" spans="1:8" x14ac:dyDescent="0.3">
      <c r="A180" s="82"/>
      <c r="B180" s="82"/>
      <c r="C180" s="78"/>
      <c r="D180" s="82"/>
      <c r="E180" s="82"/>
      <c r="F180" s="82"/>
      <c r="G180" s="75"/>
      <c r="H180" s="75"/>
    </row>
    <row r="181" spans="1:8" x14ac:dyDescent="0.3">
      <c r="A181" s="82"/>
      <c r="B181" s="82"/>
      <c r="C181" s="78"/>
      <c r="D181" s="82"/>
      <c r="E181" s="82"/>
      <c r="F181" s="82"/>
      <c r="G181" s="75"/>
      <c r="H181" s="75"/>
    </row>
    <row r="182" spans="1:8" x14ac:dyDescent="0.3">
      <c r="A182" s="82"/>
      <c r="B182" s="82"/>
      <c r="C182" s="78"/>
      <c r="D182" s="82"/>
      <c r="E182" s="82"/>
      <c r="F182" s="82"/>
      <c r="G182" s="75"/>
      <c r="H182" s="75"/>
    </row>
    <row r="183" spans="1:8" x14ac:dyDescent="0.3">
      <c r="A183" s="82"/>
      <c r="B183" s="82"/>
      <c r="C183" s="78"/>
      <c r="D183" s="82"/>
      <c r="E183" s="82"/>
      <c r="F183" s="82"/>
      <c r="G183" s="75"/>
      <c r="H183" s="75"/>
    </row>
    <row r="184" spans="1:8" x14ac:dyDescent="0.3">
      <c r="A184" s="82"/>
      <c r="B184" s="82"/>
      <c r="C184" s="78"/>
      <c r="D184" s="82"/>
      <c r="E184" s="82"/>
      <c r="F184" s="82"/>
      <c r="G184" s="75"/>
      <c r="H184" s="75"/>
    </row>
    <row r="185" spans="1:8" x14ac:dyDescent="0.3">
      <c r="A185" s="82"/>
      <c r="B185" s="82"/>
      <c r="C185" s="78"/>
      <c r="D185" s="82"/>
      <c r="E185" s="82"/>
      <c r="F185" s="82"/>
      <c r="G185" s="75"/>
      <c r="H185" s="75"/>
    </row>
    <row r="186" spans="1:8" x14ac:dyDescent="0.3">
      <c r="A186" s="82"/>
      <c r="B186" s="82"/>
      <c r="C186" s="78"/>
      <c r="D186" s="82"/>
      <c r="E186" s="82"/>
      <c r="F186" s="82"/>
      <c r="G186" s="75"/>
      <c r="H186" s="75"/>
    </row>
    <row r="187" spans="1:8" x14ac:dyDescent="0.3">
      <c r="A187" s="82"/>
      <c r="B187" s="82"/>
      <c r="C187" s="78"/>
      <c r="D187" s="82"/>
      <c r="E187" s="82"/>
      <c r="F187" s="82"/>
      <c r="G187" s="75"/>
      <c r="H187" s="75"/>
    </row>
    <row r="188" spans="1:8" x14ac:dyDescent="0.3">
      <c r="A188" s="82"/>
      <c r="B188" s="82"/>
      <c r="C188" s="78"/>
      <c r="D188" s="82"/>
      <c r="E188" s="82"/>
      <c r="F188" s="82"/>
      <c r="G188" s="75"/>
      <c r="H188" s="75"/>
    </row>
    <row r="189" spans="1:8" x14ac:dyDescent="0.3">
      <c r="A189" s="82"/>
      <c r="B189" s="82"/>
      <c r="C189" s="78"/>
      <c r="D189" s="82"/>
      <c r="E189" s="82"/>
      <c r="F189" s="82"/>
      <c r="G189" s="75"/>
      <c r="H189" s="75"/>
    </row>
    <row r="190" spans="1:8" x14ac:dyDescent="0.3">
      <c r="A190" s="82"/>
      <c r="B190" s="82"/>
      <c r="C190" s="78"/>
      <c r="D190" s="82"/>
      <c r="E190" s="82"/>
      <c r="F190" s="82"/>
      <c r="G190" s="75"/>
      <c r="H190" s="75"/>
    </row>
    <row r="191" spans="1:8" x14ac:dyDescent="0.3">
      <c r="A191" s="82"/>
      <c r="B191" s="82"/>
      <c r="C191" s="78"/>
      <c r="D191" s="82"/>
      <c r="E191" s="82"/>
      <c r="F191" s="82"/>
      <c r="G191" s="75"/>
      <c r="H191" s="75"/>
    </row>
    <row r="192" spans="1:8" x14ac:dyDescent="0.3">
      <c r="A192" s="82"/>
      <c r="B192" s="82"/>
      <c r="C192" s="78"/>
      <c r="D192" s="82"/>
      <c r="E192" s="82"/>
      <c r="F192" s="82"/>
      <c r="G192" s="75"/>
      <c r="H192" s="75"/>
    </row>
    <row r="193" spans="1:8" x14ac:dyDescent="0.3">
      <c r="A193" s="82"/>
      <c r="B193" s="82"/>
      <c r="C193" s="78"/>
      <c r="D193" s="82"/>
      <c r="E193" s="82"/>
      <c r="F193" s="82"/>
      <c r="G193" s="75"/>
      <c r="H193" s="75"/>
    </row>
    <row r="194" spans="1:8" x14ac:dyDescent="0.3">
      <c r="A194" s="82"/>
      <c r="B194" s="82"/>
      <c r="C194" s="78"/>
      <c r="D194" s="82"/>
      <c r="E194" s="82"/>
      <c r="F194" s="82"/>
      <c r="G194" s="75"/>
      <c r="H194" s="75"/>
    </row>
    <row r="195" spans="1:8" x14ac:dyDescent="0.3">
      <c r="A195" s="82"/>
      <c r="B195" s="82"/>
      <c r="C195" s="78"/>
      <c r="D195" s="82"/>
      <c r="E195" s="82"/>
      <c r="F195" s="82"/>
      <c r="G195" s="75"/>
      <c r="H195" s="75"/>
    </row>
    <row r="196" spans="1:8" x14ac:dyDescent="0.3">
      <c r="A196" s="82"/>
      <c r="B196" s="82"/>
      <c r="C196" s="78"/>
      <c r="D196" s="82"/>
      <c r="E196" s="82"/>
      <c r="F196" s="82"/>
      <c r="G196" s="75"/>
      <c r="H196" s="75"/>
    </row>
    <row r="197" spans="1:8" x14ac:dyDescent="0.3">
      <c r="A197" s="82"/>
      <c r="B197" s="82"/>
      <c r="C197" s="78"/>
      <c r="D197" s="82"/>
      <c r="E197" s="82"/>
      <c r="F197" s="82"/>
      <c r="G197" s="75"/>
      <c r="H197" s="75"/>
    </row>
    <row r="198" spans="1:8" x14ac:dyDescent="0.3">
      <c r="A198" s="82"/>
      <c r="B198" s="82"/>
      <c r="C198" s="78"/>
      <c r="D198" s="82"/>
      <c r="E198" s="82"/>
      <c r="F198" s="82"/>
      <c r="G198" s="75"/>
      <c r="H198" s="75"/>
    </row>
    <row r="199" spans="1:8" x14ac:dyDescent="0.3">
      <c r="A199" s="82"/>
      <c r="B199" s="82"/>
      <c r="C199" s="78"/>
      <c r="D199" s="82"/>
      <c r="E199" s="82"/>
      <c r="F199" s="82"/>
      <c r="G199" s="75"/>
      <c r="H199" s="75"/>
    </row>
    <row r="200" spans="1:8" x14ac:dyDescent="0.3">
      <c r="A200" s="82"/>
      <c r="B200" s="82"/>
      <c r="C200" s="78"/>
      <c r="D200" s="82"/>
      <c r="E200" s="82"/>
      <c r="F200" s="82"/>
      <c r="G200" s="75"/>
      <c r="H200" s="75"/>
    </row>
    <row r="201" spans="1:8" x14ac:dyDescent="0.3">
      <c r="A201" s="82"/>
      <c r="B201" s="82"/>
      <c r="C201" s="78"/>
      <c r="D201" s="82"/>
      <c r="E201" s="82"/>
      <c r="F201" s="82"/>
      <c r="G201" s="75"/>
      <c r="H201" s="75"/>
    </row>
    <row r="202" spans="1:8" x14ac:dyDescent="0.3">
      <c r="A202" s="82"/>
      <c r="B202" s="82"/>
      <c r="C202" s="78"/>
      <c r="D202" s="82"/>
      <c r="E202" s="82"/>
      <c r="F202" s="82"/>
      <c r="G202" s="75"/>
      <c r="H202" s="75"/>
    </row>
    <row r="203" spans="1:8" x14ac:dyDescent="0.3">
      <c r="B203" s="82"/>
      <c r="C203" s="78"/>
    </row>
  </sheetData>
  <mergeCells count="7">
    <mergeCell ref="A34:C34"/>
    <mergeCell ref="A2:F2"/>
    <mergeCell ref="A6:A7"/>
    <mergeCell ref="B6:B7"/>
    <mergeCell ref="C6:C7"/>
    <mergeCell ref="D6:D7"/>
    <mergeCell ref="E6:F6"/>
  </mergeCells>
  <pageMargins left="0.7" right="0.7" top="0.75" bottom="0.75" header="0.3" footer="0.3"/>
  <pageSetup paperSize="9" scale="8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Стационар</vt:lpstr>
      <vt:lpstr>ВМП</vt:lpstr>
      <vt:lpstr>Свод</vt:lpstr>
      <vt:lpstr>Лист1</vt:lpstr>
      <vt:lpstr>ВМП!Заголовки_для_печати</vt:lpstr>
      <vt:lpstr>Стационар!Заголовки_для_печати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Бондаренко</dc:creator>
  <cp:lastModifiedBy>Светлана В. Малашенко</cp:lastModifiedBy>
  <cp:lastPrinted>2021-05-04T11:05:44Z</cp:lastPrinted>
  <dcterms:created xsi:type="dcterms:W3CDTF">2014-01-23T06:45:26Z</dcterms:created>
  <dcterms:modified xsi:type="dcterms:W3CDTF">2021-05-04T11:05:48Z</dcterms:modified>
</cp:coreProperties>
</file>