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1605" windowWidth="19320" windowHeight="10740"/>
  </bookViews>
  <sheets>
    <sheet name="ДН+2 этап" sheetId="17" r:id="rId1"/>
    <sheet name="Профмероприятия" sheetId="18" state="hidden" r:id="rId2"/>
    <sheet name="Лист3" sheetId="19" state="hidden" r:id="rId3"/>
    <sheet name="Профмероприятия_2" sheetId="20" state="hidden" r:id="rId4"/>
    <sheet name="Профмероприятия_" sheetId="21" r:id="rId5"/>
    <sheet name="Лист1" sheetId="22" state="hidden" r:id="rId6"/>
  </sheets>
  <definedNames>
    <definedName name="_xlnm._FilterDatabase" localSheetId="5" hidden="1">Лист1!$A$14:$AHL$130</definedName>
    <definedName name="_xlnm._FilterDatabase" localSheetId="4" hidden="1">Профмероприятия_!$B$9:$B$27</definedName>
    <definedName name="_xlnm.Print_Titles" localSheetId="0">'ДН+2 этап'!$9:$13</definedName>
    <definedName name="_xlnm.Print_Titles" localSheetId="5">Лист1!$9:$12</definedName>
  </definedNames>
  <calcPr calcId="145621"/>
</workbook>
</file>

<file path=xl/calcChain.xml><?xml version="1.0" encoding="utf-8"?>
<calcChain xmlns="http://schemas.openxmlformats.org/spreadsheetml/2006/main">
  <c r="BI10" i="21" l="1"/>
  <c r="BI11" i="21"/>
  <c r="BI12" i="21"/>
  <c r="BI13" i="21"/>
  <c r="BI14" i="21"/>
  <c r="BI15" i="21"/>
  <c r="BI16" i="21"/>
  <c r="BI17" i="21"/>
  <c r="BI18" i="21"/>
  <c r="BI19" i="21"/>
  <c r="BI20" i="21"/>
  <c r="BI21" i="21"/>
  <c r="BI22" i="21"/>
  <c r="BI23" i="21"/>
  <c r="BI24" i="21"/>
  <c r="BI25" i="21"/>
  <c r="BI26" i="21"/>
  <c r="BI27" i="21"/>
  <c r="BI28" i="21"/>
  <c r="BI29" i="21"/>
  <c r="BH10" i="21"/>
  <c r="BH11" i="21"/>
  <c r="BH12" i="21"/>
  <c r="BH13" i="21"/>
  <c r="BH14" i="21"/>
  <c r="BH15" i="21"/>
  <c r="BH16" i="21"/>
  <c r="BH17" i="21"/>
  <c r="BH18" i="21"/>
  <c r="BH19" i="21"/>
  <c r="BH20" i="21"/>
  <c r="BH21" i="21"/>
  <c r="BH22" i="21"/>
  <c r="BH23" i="21"/>
  <c r="BH24" i="21"/>
  <c r="BH25" i="21"/>
  <c r="BH26" i="21"/>
  <c r="BH27" i="21"/>
  <c r="BH28" i="21"/>
  <c r="BH29" i="21"/>
  <c r="BG10" i="21"/>
  <c r="BG11" i="21"/>
  <c r="BG12" i="21"/>
  <c r="BG13" i="21"/>
  <c r="BG14" i="21"/>
  <c r="BG15" i="21"/>
  <c r="BG16" i="21"/>
  <c r="BG17" i="21"/>
  <c r="BG18" i="21"/>
  <c r="BG19" i="21"/>
  <c r="BG20" i="21"/>
  <c r="BG21" i="21"/>
  <c r="BG22" i="21"/>
  <c r="BG23" i="21"/>
  <c r="BG24" i="21"/>
  <c r="BG25" i="21"/>
  <c r="BG26" i="21"/>
  <c r="BG27" i="21"/>
  <c r="BG28" i="21"/>
  <c r="BG29" i="21"/>
  <c r="BH9" i="21"/>
  <c r="BI9" i="21"/>
  <c r="BG9" i="21"/>
  <c r="BC10" i="21"/>
  <c r="BC11" i="21"/>
  <c r="BC12" i="21"/>
  <c r="BC13" i="21"/>
  <c r="BC14" i="21"/>
  <c r="BC15" i="21"/>
  <c r="BC16" i="21"/>
  <c r="BC17" i="21"/>
  <c r="BC18" i="21"/>
  <c r="BC19" i="21"/>
  <c r="BC20" i="21"/>
  <c r="BC21" i="21"/>
  <c r="BC22" i="21"/>
  <c r="BC23" i="21"/>
  <c r="BC24" i="21"/>
  <c r="BC25" i="21"/>
  <c r="BC26" i="21"/>
  <c r="BC27" i="21"/>
  <c r="BC28" i="21"/>
  <c r="BB10" i="21"/>
  <c r="BB11" i="21"/>
  <c r="BB12" i="21"/>
  <c r="BB13" i="21"/>
  <c r="BB14" i="21"/>
  <c r="BB15" i="21"/>
  <c r="BB16" i="21"/>
  <c r="BB17" i="21"/>
  <c r="BB18" i="21"/>
  <c r="BB19" i="21"/>
  <c r="BB20" i="21"/>
  <c r="BB21" i="21"/>
  <c r="BB22" i="21"/>
  <c r="BB23" i="21"/>
  <c r="BB24" i="21"/>
  <c r="BB25" i="21"/>
  <c r="BB26" i="21"/>
  <c r="BB27" i="21"/>
  <c r="BB28" i="21"/>
  <c r="BA10" i="21"/>
  <c r="BA12" i="21"/>
  <c r="BA13" i="21"/>
  <c r="BA14" i="21"/>
  <c r="BA15" i="21"/>
  <c r="BA16" i="21"/>
  <c r="BA18" i="21"/>
  <c r="BA19" i="21"/>
  <c r="BA20" i="21"/>
  <c r="BA21" i="21"/>
  <c r="BA22" i="21"/>
  <c r="BA23" i="21"/>
  <c r="BA24" i="21"/>
  <c r="BA25" i="21"/>
  <c r="BA26" i="21"/>
  <c r="BA27" i="21"/>
  <c r="BA28" i="21"/>
  <c r="BB9" i="21"/>
  <c r="BC9" i="21"/>
  <c r="BA9" i="21"/>
  <c r="AW10" i="21"/>
  <c r="AW11" i="21"/>
  <c r="AW12" i="21"/>
  <c r="AW13" i="21"/>
  <c r="AW14" i="21"/>
  <c r="AW15" i="21"/>
  <c r="AW16" i="21"/>
  <c r="AW17" i="21"/>
  <c r="AW18" i="21"/>
  <c r="AW19" i="21"/>
  <c r="AW20" i="21"/>
  <c r="AW21" i="21"/>
  <c r="AW22" i="21"/>
  <c r="AW23" i="21"/>
  <c r="AW24" i="21"/>
  <c r="AW25" i="21"/>
  <c r="AW26" i="21"/>
  <c r="AW27" i="21"/>
  <c r="AW28" i="21"/>
  <c r="AW29" i="21"/>
  <c r="AV10" i="21"/>
  <c r="AV11" i="21"/>
  <c r="AV12" i="21"/>
  <c r="AV13" i="21"/>
  <c r="AV14" i="21"/>
  <c r="AV15" i="21"/>
  <c r="AV16" i="21"/>
  <c r="AV17" i="21"/>
  <c r="AV18" i="21"/>
  <c r="AV19" i="21"/>
  <c r="AV20" i="21"/>
  <c r="AV21" i="21"/>
  <c r="AV22" i="21"/>
  <c r="AV23" i="21"/>
  <c r="AV24" i="21"/>
  <c r="AV25" i="21"/>
  <c r="AV26" i="21"/>
  <c r="AV27" i="21"/>
  <c r="AV28" i="21"/>
  <c r="AV29" i="21"/>
  <c r="AU10" i="21"/>
  <c r="AU11" i="21"/>
  <c r="AU12" i="21"/>
  <c r="AU13" i="21"/>
  <c r="AU14" i="21"/>
  <c r="AU15" i="21"/>
  <c r="AU16" i="21"/>
  <c r="AU17" i="21"/>
  <c r="AU18" i="21"/>
  <c r="AU19" i="21"/>
  <c r="AU20" i="21"/>
  <c r="AU21" i="21"/>
  <c r="AU22" i="21"/>
  <c r="AU23" i="21"/>
  <c r="AU24" i="21"/>
  <c r="AU25" i="21"/>
  <c r="AU26" i="21"/>
  <c r="AU27" i="21"/>
  <c r="AU28" i="21"/>
  <c r="AU29" i="21"/>
  <c r="AV9" i="21"/>
  <c r="AW9" i="21"/>
  <c r="AU9" i="21"/>
  <c r="AQ10" i="21"/>
  <c r="AQ12" i="21"/>
  <c r="AQ13" i="21"/>
  <c r="AQ14" i="21"/>
  <c r="AQ15" i="21"/>
  <c r="AQ16" i="21"/>
  <c r="AQ18" i="21"/>
  <c r="AQ19" i="21"/>
  <c r="AQ20" i="21"/>
  <c r="AQ21" i="21"/>
  <c r="AQ22" i="21"/>
  <c r="AQ23" i="21"/>
  <c r="AQ24" i="21"/>
  <c r="AQ25" i="21"/>
  <c r="AQ26" i="21"/>
  <c r="AQ27" i="21"/>
  <c r="AQ28" i="21"/>
  <c r="AP10" i="21"/>
  <c r="AP12" i="21"/>
  <c r="AP13" i="21"/>
  <c r="AP14" i="21"/>
  <c r="AP15" i="21"/>
  <c r="AP16" i="21"/>
  <c r="AP18" i="21"/>
  <c r="AP19" i="21"/>
  <c r="AP20" i="21"/>
  <c r="AP21" i="21"/>
  <c r="AP22" i="21"/>
  <c r="AP23" i="21"/>
  <c r="AP24" i="21"/>
  <c r="AP25" i="21"/>
  <c r="AP26" i="21"/>
  <c r="AP27" i="21"/>
  <c r="AP28" i="21"/>
  <c r="AO10" i="21"/>
  <c r="AO12" i="21"/>
  <c r="AO13" i="21"/>
  <c r="AO14" i="21"/>
  <c r="AO15" i="21"/>
  <c r="AO16" i="21"/>
  <c r="AO18" i="21"/>
  <c r="AO19" i="21"/>
  <c r="AO20" i="21"/>
  <c r="AO21" i="21"/>
  <c r="AO22" i="21"/>
  <c r="AO23" i="21"/>
  <c r="AO24" i="21"/>
  <c r="AO25" i="21"/>
  <c r="AO26" i="21"/>
  <c r="AO27" i="21"/>
  <c r="AO28" i="21"/>
  <c r="AP9" i="21"/>
  <c r="AQ9" i="21"/>
  <c r="AO9" i="21"/>
  <c r="A35" i="21" l="1"/>
  <c r="E21" i="22"/>
  <c r="F21" i="22"/>
  <c r="B13" i="19" l="1"/>
  <c r="Q227" i="17" l="1"/>
  <c r="N227" i="17"/>
  <c r="K227" i="17"/>
  <c r="H227" i="17"/>
  <c r="G227" i="17"/>
  <c r="F227" i="17"/>
  <c r="S96" i="17"/>
  <c r="R96" i="17"/>
  <c r="P96" i="17"/>
  <c r="O96" i="17"/>
  <c r="M96" i="17"/>
  <c r="L96" i="17"/>
  <c r="J96" i="17"/>
  <c r="I96" i="17"/>
  <c r="F98" i="17"/>
  <c r="E98" i="17" s="1"/>
  <c r="G98" i="17"/>
  <c r="G97" i="17"/>
  <c r="F97" i="17"/>
  <c r="H98" i="17"/>
  <c r="K98" i="17"/>
  <c r="N98" i="17"/>
  <c r="Q98" i="17"/>
  <c r="Q97" i="17"/>
  <c r="N97" i="17"/>
  <c r="K97" i="17"/>
  <c r="H97" i="17"/>
  <c r="E227" i="17" l="1"/>
  <c r="E97" i="17"/>
  <c r="Q33" i="17"/>
  <c r="N33" i="17"/>
  <c r="K33" i="17"/>
  <c r="H33" i="17"/>
  <c r="G33" i="17"/>
  <c r="F33" i="17"/>
  <c r="E33" i="17" l="1"/>
  <c r="Q217" i="17"/>
  <c r="N217" i="17"/>
  <c r="K217" i="17"/>
  <c r="H217" i="17"/>
  <c r="G217" i="17"/>
  <c r="F217" i="17"/>
  <c r="S209" i="17"/>
  <c r="R209" i="17"/>
  <c r="P209" i="17"/>
  <c r="O209" i="17"/>
  <c r="M209" i="17"/>
  <c r="L209" i="17"/>
  <c r="J209" i="17"/>
  <c r="I209" i="17"/>
  <c r="Q210" i="17"/>
  <c r="N210" i="17"/>
  <c r="K210" i="17"/>
  <c r="H210" i="17"/>
  <c r="F210" i="17"/>
  <c r="G210" i="17"/>
  <c r="Q205" i="17"/>
  <c r="N205" i="17"/>
  <c r="K205" i="17"/>
  <c r="H205" i="17"/>
  <c r="G205" i="17"/>
  <c r="F205" i="17"/>
  <c r="E217" i="17" l="1"/>
  <c r="E210" i="17"/>
  <c r="E205" i="17"/>
  <c r="Y18" i="22" l="1"/>
  <c r="Y128" i="22"/>
  <c r="Z128" i="22"/>
  <c r="AA128" i="22"/>
  <c r="Y129" i="22"/>
  <c r="Z129" i="22"/>
  <c r="AA129" i="22"/>
  <c r="Y16" i="22"/>
  <c r="Z16" i="22"/>
  <c r="Y17" i="22"/>
  <c r="Z17" i="22"/>
  <c r="Z18" i="22"/>
  <c r="Y19" i="22"/>
  <c r="Z19" i="22"/>
  <c r="Y21" i="22"/>
  <c r="Z21" i="22"/>
  <c r="Y22" i="22"/>
  <c r="Z22" i="22"/>
  <c r="Y23" i="22"/>
  <c r="Z23" i="22"/>
  <c r="Y24" i="22"/>
  <c r="Z24" i="22"/>
  <c r="Y25" i="22"/>
  <c r="Z25" i="22"/>
  <c r="Y27" i="22"/>
  <c r="Z27" i="22"/>
  <c r="Y28" i="22"/>
  <c r="Z28" i="22"/>
  <c r="Y29" i="22"/>
  <c r="Z29" i="22"/>
  <c r="Y30" i="22"/>
  <c r="Z30" i="22"/>
  <c r="Y31" i="22"/>
  <c r="Z31" i="22"/>
  <c r="Y33" i="22"/>
  <c r="Z33" i="22"/>
  <c r="Z34" i="22"/>
  <c r="Y35" i="22"/>
  <c r="Z35" i="22"/>
  <c r="Y36" i="22"/>
  <c r="Z36" i="22"/>
  <c r="Y37" i="22"/>
  <c r="Z37" i="22"/>
  <c r="Y39" i="22"/>
  <c r="Z39" i="22"/>
  <c r="Y40" i="22"/>
  <c r="Z40" i="22"/>
  <c r="Y41" i="22"/>
  <c r="Z41" i="22"/>
  <c r="Y42" i="22"/>
  <c r="Z42" i="22"/>
  <c r="Y43" i="22"/>
  <c r="Z43" i="22"/>
  <c r="Y45" i="22"/>
  <c r="Z45" i="22"/>
  <c r="Y46" i="22"/>
  <c r="Z46" i="22"/>
  <c r="Y47" i="22"/>
  <c r="Z47" i="22"/>
  <c r="Y48" i="22"/>
  <c r="Z48" i="22"/>
  <c r="Y49" i="22"/>
  <c r="Z49" i="22"/>
  <c r="Y51" i="22"/>
  <c r="Z51" i="22"/>
  <c r="Y52" i="22"/>
  <c r="Z52" i="22"/>
  <c r="Y53" i="22"/>
  <c r="Z53" i="22"/>
  <c r="Y54" i="22"/>
  <c r="Z54" i="22"/>
  <c r="Y55" i="22"/>
  <c r="Z55" i="22"/>
  <c r="Y57" i="22"/>
  <c r="Z57" i="22"/>
  <c r="Y58" i="22"/>
  <c r="Z58" i="22"/>
  <c r="Y59" i="22"/>
  <c r="Z59" i="22"/>
  <c r="Y60" i="22"/>
  <c r="Z60" i="22"/>
  <c r="Y61" i="22"/>
  <c r="Z61" i="22"/>
  <c r="Y63" i="22"/>
  <c r="Z63" i="22"/>
  <c r="Y64" i="22"/>
  <c r="Z64" i="22"/>
  <c r="Y65" i="22"/>
  <c r="Z65" i="22"/>
  <c r="Y66" i="22"/>
  <c r="Z66" i="22"/>
  <c r="Y67" i="22"/>
  <c r="Z67" i="22"/>
  <c r="Y69" i="22"/>
  <c r="Z69" i="22"/>
  <c r="Y70" i="22"/>
  <c r="Z70" i="22"/>
  <c r="Y71" i="22"/>
  <c r="Z71" i="22"/>
  <c r="Y72" i="22"/>
  <c r="Z72" i="22"/>
  <c r="Y73" i="22"/>
  <c r="Z73" i="22"/>
  <c r="Y75" i="22"/>
  <c r="Z75" i="22"/>
  <c r="Z76" i="22"/>
  <c r="Y77" i="22"/>
  <c r="Z77" i="22"/>
  <c r="Y78" i="22"/>
  <c r="Z78" i="22"/>
  <c r="Y79" i="22"/>
  <c r="Z79" i="22"/>
  <c r="Y81" i="22"/>
  <c r="Z81" i="22"/>
  <c r="Y82" i="22"/>
  <c r="Z82" i="22"/>
  <c r="Y83" i="22"/>
  <c r="Z83" i="22"/>
  <c r="Y84" i="22"/>
  <c r="Z84" i="22"/>
  <c r="Y85" i="22"/>
  <c r="Z85" i="22"/>
  <c r="Y87" i="22"/>
  <c r="Z87" i="22"/>
  <c r="Y88" i="22"/>
  <c r="Z88" i="22"/>
  <c r="Y89" i="22"/>
  <c r="Z89" i="22"/>
  <c r="Y90" i="22"/>
  <c r="Z90" i="22"/>
  <c r="Y91" i="22"/>
  <c r="Z91" i="22"/>
  <c r="Y93" i="22"/>
  <c r="Z93" i="22"/>
  <c r="Y94" i="22"/>
  <c r="Z94" i="22"/>
  <c r="Y95" i="22"/>
  <c r="Z95" i="22"/>
  <c r="Y96" i="22"/>
  <c r="Z96" i="22"/>
  <c r="Y97" i="22"/>
  <c r="Z97" i="22"/>
  <c r="Y99" i="22"/>
  <c r="Z99" i="22"/>
  <c r="Y100" i="22"/>
  <c r="Z100" i="22"/>
  <c r="Y101" i="22"/>
  <c r="Z101" i="22"/>
  <c r="Y102" i="22"/>
  <c r="Z102" i="22"/>
  <c r="Y103" i="22"/>
  <c r="Z103" i="22"/>
  <c r="Y105" i="22"/>
  <c r="Z105" i="22"/>
  <c r="Y106" i="22"/>
  <c r="Z106" i="22"/>
  <c r="Y107" i="22"/>
  <c r="Z107" i="22"/>
  <c r="Y108" i="22"/>
  <c r="Z108" i="22"/>
  <c r="Y109" i="22"/>
  <c r="Z109" i="22"/>
  <c r="Y111" i="22"/>
  <c r="Z111" i="22"/>
  <c r="Y113" i="22"/>
  <c r="Z113" i="22"/>
  <c r="Y114" i="22"/>
  <c r="Z114" i="22"/>
  <c r="Y115" i="22"/>
  <c r="Z115" i="22"/>
  <c r="Y117" i="22"/>
  <c r="Z117" i="22"/>
  <c r="Y118" i="22"/>
  <c r="Z118" i="22"/>
  <c r="Y119" i="22"/>
  <c r="Z119" i="22"/>
  <c r="Y120" i="22"/>
  <c r="Z120" i="22"/>
  <c r="Y121" i="22"/>
  <c r="Z121" i="22"/>
  <c r="Y123" i="22"/>
  <c r="Z123" i="22"/>
  <c r="Y124" i="22"/>
  <c r="Z124" i="22"/>
  <c r="Y125" i="22"/>
  <c r="Z125" i="22"/>
  <c r="Y126" i="22"/>
  <c r="Z126" i="22"/>
  <c r="Y127" i="22"/>
  <c r="Z127" i="22"/>
  <c r="Z15" i="22"/>
  <c r="Y15" i="22"/>
  <c r="P127" i="22" l="1"/>
  <c r="M127" i="22"/>
  <c r="J127" i="22"/>
  <c r="G127" i="22"/>
  <c r="F127" i="22"/>
  <c r="X127" i="22" s="1"/>
  <c r="E127" i="22"/>
  <c r="W127" i="22" s="1"/>
  <c r="P126" i="22"/>
  <c r="M126" i="22"/>
  <c r="J126" i="22"/>
  <c r="G126" i="22"/>
  <c r="F126" i="22"/>
  <c r="X126" i="22" s="1"/>
  <c r="E126" i="22"/>
  <c r="P125" i="22"/>
  <c r="M125" i="22"/>
  <c r="J125" i="22"/>
  <c r="G125" i="22"/>
  <c r="F125" i="22"/>
  <c r="X125" i="22" s="1"/>
  <c r="E125" i="22"/>
  <c r="W125" i="22" s="1"/>
  <c r="P124" i="22"/>
  <c r="M124" i="22"/>
  <c r="J124" i="22"/>
  <c r="G124" i="22"/>
  <c r="F124" i="22"/>
  <c r="X124" i="22" s="1"/>
  <c r="E124" i="22"/>
  <c r="P123" i="22"/>
  <c r="M123" i="22"/>
  <c r="J123" i="22"/>
  <c r="G123" i="22"/>
  <c r="F123" i="22"/>
  <c r="X123" i="22" s="1"/>
  <c r="E123" i="22"/>
  <c r="W123" i="22" s="1"/>
  <c r="R122" i="22"/>
  <c r="Q122" i="22"/>
  <c r="O122" i="22"/>
  <c r="N122" i="22"/>
  <c r="L122" i="22"/>
  <c r="K122" i="22"/>
  <c r="I122" i="22"/>
  <c r="H122" i="22"/>
  <c r="P121" i="22"/>
  <c r="M121" i="22"/>
  <c r="J121" i="22"/>
  <c r="G121" i="22"/>
  <c r="F121" i="22"/>
  <c r="X121" i="22" s="1"/>
  <c r="E121" i="22"/>
  <c r="W121" i="22" s="1"/>
  <c r="P120" i="22"/>
  <c r="M120" i="22"/>
  <c r="J120" i="22"/>
  <c r="G120" i="22"/>
  <c r="F120" i="22"/>
  <c r="X120" i="22" s="1"/>
  <c r="E120" i="22"/>
  <c r="P119" i="22"/>
  <c r="M119" i="22"/>
  <c r="J119" i="22"/>
  <c r="G119" i="22"/>
  <c r="F119" i="22"/>
  <c r="X119" i="22" s="1"/>
  <c r="E119" i="22"/>
  <c r="W119" i="22" s="1"/>
  <c r="P118" i="22"/>
  <c r="M118" i="22"/>
  <c r="J118" i="22"/>
  <c r="G118" i="22"/>
  <c r="F118" i="22"/>
  <c r="X118" i="22" s="1"/>
  <c r="E118" i="22"/>
  <c r="P117" i="22"/>
  <c r="M117" i="22"/>
  <c r="J117" i="22"/>
  <c r="G117" i="22"/>
  <c r="F117" i="22"/>
  <c r="X117" i="22" s="1"/>
  <c r="E117" i="22"/>
  <c r="W117" i="22" s="1"/>
  <c r="R116" i="22"/>
  <c r="Q116" i="22"/>
  <c r="O116" i="22"/>
  <c r="N116" i="22"/>
  <c r="L116" i="22"/>
  <c r="K116" i="22"/>
  <c r="I116" i="22"/>
  <c r="H116" i="22"/>
  <c r="P115" i="22"/>
  <c r="M115" i="22"/>
  <c r="J115" i="22"/>
  <c r="G115" i="22"/>
  <c r="F115" i="22"/>
  <c r="X115" i="22" s="1"/>
  <c r="E115" i="22"/>
  <c r="W115" i="22" s="1"/>
  <c r="P114" i="22"/>
  <c r="M114" i="22"/>
  <c r="J114" i="22"/>
  <c r="G114" i="22"/>
  <c r="F114" i="22"/>
  <c r="X114" i="22" s="1"/>
  <c r="E114" i="22"/>
  <c r="P113" i="22"/>
  <c r="M113" i="22"/>
  <c r="J113" i="22"/>
  <c r="G113" i="22"/>
  <c r="F113" i="22"/>
  <c r="X113" i="22" s="1"/>
  <c r="E113" i="22"/>
  <c r="W113" i="22" s="1"/>
  <c r="P112" i="22"/>
  <c r="M112" i="22"/>
  <c r="J112" i="22"/>
  <c r="I112" i="22"/>
  <c r="I110" i="22" s="1"/>
  <c r="H112" i="22"/>
  <c r="Y112" i="22" s="1"/>
  <c r="P111" i="22"/>
  <c r="M111" i="22"/>
  <c r="J111" i="22"/>
  <c r="G111" i="22"/>
  <c r="F111" i="22"/>
  <c r="X111" i="22" s="1"/>
  <c r="E111" i="22"/>
  <c r="R110" i="22"/>
  <c r="Q110" i="22"/>
  <c r="O110" i="22"/>
  <c r="N110" i="22"/>
  <c r="L110" i="22"/>
  <c r="K110" i="22"/>
  <c r="P109" i="22"/>
  <c r="M109" i="22"/>
  <c r="J109" i="22"/>
  <c r="G109" i="22"/>
  <c r="F109" i="22"/>
  <c r="X109" i="22" s="1"/>
  <c r="E109" i="22"/>
  <c r="P108" i="22"/>
  <c r="M108" i="22"/>
  <c r="J108" i="22"/>
  <c r="G108" i="22"/>
  <c r="F108" i="22"/>
  <c r="X108" i="22" s="1"/>
  <c r="E108" i="22"/>
  <c r="W108" i="22" s="1"/>
  <c r="P107" i="22"/>
  <c r="M107" i="22"/>
  <c r="J107" i="22"/>
  <c r="G107" i="22"/>
  <c r="F107" i="22"/>
  <c r="X107" i="22" s="1"/>
  <c r="E107" i="22"/>
  <c r="P106" i="22"/>
  <c r="M106" i="22"/>
  <c r="J106" i="22"/>
  <c r="G106" i="22"/>
  <c r="F106" i="22"/>
  <c r="X106" i="22" s="1"/>
  <c r="E106" i="22"/>
  <c r="W106" i="22" s="1"/>
  <c r="P105" i="22"/>
  <c r="M105" i="22"/>
  <c r="J105" i="22"/>
  <c r="G105" i="22"/>
  <c r="F105" i="22"/>
  <c r="X105" i="22" s="1"/>
  <c r="E105" i="22"/>
  <c r="R104" i="22"/>
  <c r="Q104" i="22"/>
  <c r="O104" i="22"/>
  <c r="N104" i="22"/>
  <c r="L104" i="22"/>
  <c r="K104" i="22"/>
  <c r="I104" i="22"/>
  <c r="H104" i="22"/>
  <c r="P103" i="22"/>
  <c r="M103" i="22"/>
  <c r="J103" i="22"/>
  <c r="G103" i="22"/>
  <c r="F103" i="22"/>
  <c r="X103" i="22" s="1"/>
  <c r="E103" i="22"/>
  <c r="P102" i="22"/>
  <c r="M102" i="22"/>
  <c r="J102" i="22"/>
  <c r="G102" i="22"/>
  <c r="F102" i="22"/>
  <c r="X102" i="22" s="1"/>
  <c r="E102" i="22"/>
  <c r="W102" i="22" s="1"/>
  <c r="P101" i="22"/>
  <c r="M101" i="22"/>
  <c r="J101" i="22"/>
  <c r="G101" i="22"/>
  <c r="F101" i="22"/>
  <c r="X101" i="22" s="1"/>
  <c r="E101" i="22"/>
  <c r="P100" i="22"/>
  <c r="M100" i="22"/>
  <c r="J100" i="22"/>
  <c r="G100" i="22"/>
  <c r="F100" i="22"/>
  <c r="X100" i="22" s="1"/>
  <c r="E100" i="22"/>
  <c r="W100" i="22" s="1"/>
  <c r="P99" i="22"/>
  <c r="M99" i="22"/>
  <c r="J99" i="22"/>
  <c r="G99" i="22"/>
  <c r="F99" i="22"/>
  <c r="X99" i="22" s="1"/>
  <c r="E99" i="22"/>
  <c r="R98" i="22"/>
  <c r="Q98" i="22"/>
  <c r="O98" i="22"/>
  <c r="N98" i="22"/>
  <c r="L98" i="22"/>
  <c r="K98" i="22"/>
  <c r="I98" i="22"/>
  <c r="H98" i="22"/>
  <c r="P97" i="22"/>
  <c r="M97" i="22"/>
  <c r="G97" i="22"/>
  <c r="F97" i="22"/>
  <c r="X97" i="22" s="1"/>
  <c r="E97" i="22"/>
  <c r="W97" i="22" s="1"/>
  <c r="P96" i="22"/>
  <c r="M96" i="22"/>
  <c r="J96" i="22"/>
  <c r="G96" i="22"/>
  <c r="F96" i="22"/>
  <c r="X96" i="22" s="1"/>
  <c r="E96" i="22"/>
  <c r="W96" i="22" s="1"/>
  <c r="P95" i="22"/>
  <c r="M95" i="22"/>
  <c r="J95" i="22"/>
  <c r="G95" i="22"/>
  <c r="F95" i="22"/>
  <c r="X95" i="22" s="1"/>
  <c r="E95" i="22"/>
  <c r="P94" i="22"/>
  <c r="M94" i="22"/>
  <c r="J94" i="22"/>
  <c r="G94" i="22"/>
  <c r="F94" i="22"/>
  <c r="E94" i="22"/>
  <c r="W94" i="22" s="1"/>
  <c r="P93" i="22"/>
  <c r="M93" i="22"/>
  <c r="J93" i="22"/>
  <c r="G93" i="22"/>
  <c r="F93" i="22"/>
  <c r="X93" i="22" s="1"/>
  <c r="E93" i="22"/>
  <c r="W93" i="22" s="1"/>
  <c r="R92" i="22"/>
  <c r="Q92" i="22"/>
  <c r="O92" i="22"/>
  <c r="N92" i="22"/>
  <c r="L92" i="22"/>
  <c r="K92" i="22"/>
  <c r="I92" i="22"/>
  <c r="H92" i="22"/>
  <c r="P91" i="22"/>
  <c r="M91" i="22"/>
  <c r="J91" i="22"/>
  <c r="G91" i="22"/>
  <c r="F91" i="22"/>
  <c r="X91" i="22" s="1"/>
  <c r="E91" i="22"/>
  <c r="W91" i="22" s="1"/>
  <c r="P90" i="22"/>
  <c r="M90" i="22"/>
  <c r="J90" i="22"/>
  <c r="G90" i="22"/>
  <c r="F90" i="22"/>
  <c r="E90" i="22"/>
  <c r="W90" i="22" s="1"/>
  <c r="P89" i="22"/>
  <c r="M89" i="22"/>
  <c r="J89" i="22"/>
  <c r="G89" i="22"/>
  <c r="F89" i="22"/>
  <c r="X89" i="22" s="1"/>
  <c r="E89" i="22"/>
  <c r="W89" i="22" s="1"/>
  <c r="P88" i="22"/>
  <c r="M88" i="22"/>
  <c r="J88" i="22"/>
  <c r="G88" i="22"/>
  <c r="F88" i="22"/>
  <c r="X88" i="22" s="1"/>
  <c r="E88" i="22"/>
  <c r="W88" i="22" s="1"/>
  <c r="P87" i="22"/>
  <c r="M87" i="22"/>
  <c r="J87" i="22"/>
  <c r="G87" i="22"/>
  <c r="F87" i="22"/>
  <c r="X87" i="22" s="1"/>
  <c r="E87" i="22"/>
  <c r="W87" i="22" s="1"/>
  <c r="R86" i="22"/>
  <c r="Q86" i="22"/>
  <c r="O86" i="22"/>
  <c r="N86" i="22"/>
  <c r="L86" i="22"/>
  <c r="K86" i="22"/>
  <c r="I86" i="22"/>
  <c r="H86" i="22"/>
  <c r="P85" i="22"/>
  <c r="M85" i="22"/>
  <c r="J85" i="22"/>
  <c r="G85" i="22"/>
  <c r="F85" i="22"/>
  <c r="X85" i="22" s="1"/>
  <c r="E85" i="22"/>
  <c r="W85" i="22" s="1"/>
  <c r="P84" i="22"/>
  <c r="M84" i="22"/>
  <c r="J84" i="22"/>
  <c r="G84" i="22"/>
  <c r="F84" i="22"/>
  <c r="X84" i="22" s="1"/>
  <c r="E84" i="22"/>
  <c r="W84" i="22" s="1"/>
  <c r="P83" i="22"/>
  <c r="M83" i="22"/>
  <c r="J83" i="22"/>
  <c r="G83" i="22"/>
  <c r="F83" i="22"/>
  <c r="X83" i="22" s="1"/>
  <c r="E83" i="22"/>
  <c r="W83" i="22" s="1"/>
  <c r="P82" i="22"/>
  <c r="M82" i="22"/>
  <c r="J82" i="22"/>
  <c r="G82" i="22"/>
  <c r="F82" i="22"/>
  <c r="X82" i="22" s="1"/>
  <c r="E82" i="22"/>
  <c r="W82" i="22" s="1"/>
  <c r="P81" i="22"/>
  <c r="M81" i="22"/>
  <c r="J81" i="22"/>
  <c r="G81" i="22"/>
  <c r="F81" i="22"/>
  <c r="X81" i="22" s="1"/>
  <c r="E81" i="22"/>
  <c r="W81" i="22" s="1"/>
  <c r="R80" i="22"/>
  <c r="Q80" i="22"/>
  <c r="O80" i="22"/>
  <c r="N80" i="22"/>
  <c r="L80" i="22"/>
  <c r="K80" i="22"/>
  <c r="I80" i="22"/>
  <c r="H80" i="22"/>
  <c r="P79" i="22"/>
  <c r="M79" i="22"/>
  <c r="J79" i="22"/>
  <c r="G79" i="22"/>
  <c r="F79" i="22"/>
  <c r="X79" i="22" s="1"/>
  <c r="E79" i="22"/>
  <c r="W79" i="22" s="1"/>
  <c r="P78" i="22"/>
  <c r="M78" i="22"/>
  <c r="J78" i="22"/>
  <c r="G78" i="22"/>
  <c r="F78" i="22"/>
  <c r="X78" i="22" s="1"/>
  <c r="E78" i="22"/>
  <c r="W78" i="22" s="1"/>
  <c r="P77" i="22"/>
  <c r="M77" i="22"/>
  <c r="J77" i="22"/>
  <c r="G77" i="22"/>
  <c r="F77" i="22"/>
  <c r="X77" i="22" s="1"/>
  <c r="E77" i="22"/>
  <c r="P76" i="22"/>
  <c r="M76" i="22"/>
  <c r="J76" i="22"/>
  <c r="H76" i="22"/>
  <c r="G76" i="22" s="1"/>
  <c r="F76" i="22"/>
  <c r="X76" i="22" s="1"/>
  <c r="P75" i="22"/>
  <c r="M75" i="22"/>
  <c r="J75" i="22"/>
  <c r="G75" i="22"/>
  <c r="F75" i="22"/>
  <c r="X75" i="22" s="1"/>
  <c r="E75" i="22"/>
  <c r="R74" i="22"/>
  <c r="Q74" i="22"/>
  <c r="O74" i="22"/>
  <c r="N74" i="22"/>
  <c r="L74" i="22"/>
  <c r="K74" i="22"/>
  <c r="I74" i="22"/>
  <c r="P73" i="22"/>
  <c r="M73" i="22"/>
  <c r="J73" i="22"/>
  <c r="G73" i="22"/>
  <c r="F73" i="22"/>
  <c r="X73" i="22" s="1"/>
  <c r="E73" i="22"/>
  <c r="P72" i="22"/>
  <c r="M72" i="22"/>
  <c r="J72" i="22"/>
  <c r="G72" i="22"/>
  <c r="F72" i="22"/>
  <c r="X72" i="22" s="1"/>
  <c r="E72" i="22"/>
  <c r="W72" i="22" s="1"/>
  <c r="P71" i="22"/>
  <c r="M71" i="22"/>
  <c r="J71" i="22"/>
  <c r="G71" i="22"/>
  <c r="F71" i="22"/>
  <c r="X71" i="22" s="1"/>
  <c r="E71" i="22"/>
  <c r="P70" i="22"/>
  <c r="M70" i="22"/>
  <c r="J70" i="22"/>
  <c r="G70" i="22"/>
  <c r="F70" i="22"/>
  <c r="X70" i="22" s="1"/>
  <c r="E70" i="22"/>
  <c r="W70" i="22" s="1"/>
  <c r="P69" i="22"/>
  <c r="M69" i="22"/>
  <c r="J69" i="22"/>
  <c r="G69" i="22"/>
  <c r="F69" i="22"/>
  <c r="X69" i="22" s="1"/>
  <c r="E69" i="22"/>
  <c r="R68" i="22"/>
  <c r="Q68" i="22"/>
  <c r="O68" i="22"/>
  <c r="N68" i="22"/>
  <c r="L68" i="22"/>
  <c r="K68" i="22"/>
  <c r="I68" i="22"/>
  <c r="H68" i="22"/>
  <c r="P67" i="22"/>
  <c r="M67" i="22"/>
  <c r="J67" i="22"/>
  <c r="G67" i="22"/>
  <c r="F67" i="22"/>
  <c r="X67" i="22" s="1"/>
  <c r="E67" i="22"/>
  <c r="P66" i="22"/>
  <c r="M66" i="22"/>
  <c r="J66" i="22"/>
  <c r="G66" i="22"/>
  <c r="F66" i="22"/>
  <c r="X66" i="22" s="1"/>
  <c r="E66" i="22"/>
  <c r="W66" i="22" s="1"/>
  <c r="P65" i="22"/>
  <c r="M65" i="22"/>
  <c r="J65" i="22"/>
  <c r="G65" i="22"/>
  <c r="F65" i="22"/>
  <c r="X65" i="22" s="1"/>
  <c r="E65" i="22"/>
  <c r="W65" i="22" s="1"/>
  <c r="P64" i="22"/>
  <c r="M64" i="22"/>
  <c r="J64" i="22"/>
  <c r="G64" i="22"/>
  <c r="F64" i="22"/>
  <c r="X64" i="22" s="1"/>
  <c r="E64" i="22"/>
  <c r="W64" i="22" s="1"/>
  <c r="P63" i="22"/>
  <c r="M63" i="22"/>
  <c r="J63" i="22"/>
  <c r="G63" i="22"/>
  <c r="F63" i="22"/>
  <c r="X63" i="22" s="1"/>
  <c r="E63" i="22"/>
  <c r="W63" i="22" s="1"/>
  <c r="R62" i="22"/>
  <c r="Q62" i="22"/>
  <c r="O62" i="22"/>
  <c r="N62" i="22"/>
  <c r="L62" i="22"/>
  <c r="K62" i="22"/>
  <c r="I62" i="22"/>
  <c r="H62" i="22"/>
  <c r="P61" i="22"/>
  <c r="M61" i="22"/>
  <c r="J61" i="22"/>
  <c r="G61" i="22"/>
  <c r="F61" i="22"/>
  <c r="X61" i="22" s="1"/>
  <c r="E61" i="22"/>
  <c r="W61" i="22" s="1"/>
  <c r="P60" i="22"/>
  <c r="M60" i="22"/>
  <c r="J60" i="22"/>
  <c r="G60" i="22"/>
  <c r="F60" i="22"/>
  <c r="X60" i="22" s="1"/>
  <c r="E60" i="22"/>
  <c r="W60" i="22" s="1"/>
  <c r="P59" i="22"/>
  <c r="M59" i="22"/>
  <c r="J59" i="22"/>
  <c r="G59" i="22"/>
  <c r="F59" i="22"/>
  <c r="X59" i="22" s="1"/>
  <c r="E59" i="22"/>
  <c r="W59" i="22" s="1"/>
  <c r="P58" i="22"/>
  <c r="M58" i="22"/>
  <c r="J58" i="22"/>
  <c r="G58" i="22"/>
  <c r="F58" i="22"/>
  <c r="X58" i="22" s="1"/>
  <c r="E58" i="22"/>
  <c r="W58" i="22" s="1"/>
  <c r="P57" i="22"/>
  <c r="M57" i="22"/>
  <c r="J57" i="22"/>
  <c r="G57" i="22"/>
  <c r="F57" i="22"/>
  <c r="X57" i="22" s="1"/>
  <c r="E57" i="22"/>
  <c r="W57" i="22" s="1"/>
  <c r="R56" i="22"/>
  <c r="Q56" i="22"/>
  <c r="O56" i="22"/>
  <c r="N56" i="22"/>
  <c r="L56" i="22"/>
  <c r="K56" i="22"/>
  <c r="I56" i="22"/>
  <c r="H56" i="22"/>
  <c r="P55" i="22"/>
  <c r="M55" i="22"/>
  <c r="J55" i="22"/>
  <c r="G55" i="22"/>
  <c r="F55" i="22"/>
  <c r="X55" i="22" s="1"/>
  <c r="E55" i="22"/>
  <c r="P54" i="22"/>
  <c r="M54" i="22"/>
  <c r="J54" i="22"/>
  <c r="G54" i="22"/>
  <c r="F54" i="22"/>
  <c r="X54" i="22" s="1"/>
  <c r="E54" i="22"/>
  <c r="W54" i="22" s="1"/>
  <c r="P53" i="22"/>
  <c r="M53" i="22"/>
  <c r="J53" i="22"/>
  <c r="G53" i="22"/>
  <c r="F53" i="22"/>
  <c r="X53" i="22" s="1"/>
  <c r="E53" i="22"/>
  <c r="W53" i="22" s="1"/>
  <c r="P52" i="22"/>
  <c r="M52" i="22"/>
  <c r="J52" i="22"/>
  <c r="G52" i="22"/>
  <c r="F52" i="22"/>
  <c r="X52" i="22" s="1"/>
  <c r="E52" i="22"/>
  <c r="W52" i="22" s="1"/>
  <c r="P51" i="22"/>
  <c r="M51" i="22"/>
  <c r="J51" i="22"/>
  <c r="G51" i="22"/>
  <c r="F51" i="22"/>
  <c r="X51" i="22" s="1"/>
  <c r="E51" i="22"/>
  <c r="W51" i="22" s="1"/>
  <c r="R50" i="22"/>
  <c r="Q50" i="22"/>
  <c r="O50" i="22"/>
  <c r="N50" i="22"/>
  <c r="L50" i="22"/>
  <c r="K50" i="22"/>
  <c r="I50" i="22"/>
  <c r="H50" i="22"/>
  <c r="P49" i="22"/>
  <c r="M49" i="22"/>
  <c r="J49" i="22"/>
  <c r="G49" i="22"/>
  <c r="F49" i="22"/>
  <c r="E49" i="22"/>
  <c r="W49" i="22" s="1"/>
  <c r="P48" i="22"/>
  <c r="M48" i="22"/>
  <c r="J48" i="22"/>
  <c r="G48" i="22"/>
  <c r="F48" i="22"/>
  <c r="X48" i="22" s="1"/>
  <c r="E48" i="22"/>
  <c r="W48" i="22" s="1"/>
  <c r="P47" i="22"/>
  <c r="M47" i="22"/>
  <c r="J47" i="22"/>
  <c r="G47" i="22"/>
  <c r="F47" i="22"/>
  <c r="X47" i="22" s="1"/>
  <c r="E47" i="22"/>
  <c r="P46" i="22"/>
  <c r="M46" i="22"/>
  <c r="J46" i="22"/>
  <c r="G46" i="22"/>
  <c r="F46" i="22"/>
  <c r="X46" i="22" s="1"/>
  <c r="E46" i="22"/>
  <c r="W46" i="22" s="1"/>
  <c r="P45" i="22"/>
  <c r="M45" i="22"/>
  <c r="J45" i="22"/>
  <c r="G45" i="22"/>
  <c r="F45" i="22"/>
  <c r="X45" i="22" s="1"/>
  <c r="E45" i="22"/>
  <c r="R44" i="22"/>
  <c r="Q44" i="22"/>
  <c r="O44" i="22"/>
  <c r="N44" i="22"/>
  <c r="L44" i="22"/>
  <c r="K44" i="22"/>
  <c r="I44" i="22"/>
  <c r="H44" i="22"/>
  <c r="P43" i="22"/>
  <c r="M43" i="22"/>
  <c r="J43" i="22"/>
  <c r="G43" i="22"/>
  <c r="F43" i="22"/>
  <c r="X43" i="22" s="1"/>
  <c r="E43" i="22"/>
  <c r="W43" i="22" s="1"/>
  <c r="P42" i="22"/>
  <c r="M42" i="22"/>
  <c r="J42" i="22"/>
  <c r="G42" i="22"/>
  <c r="F42" i="22"/>
  <c r="X42" i="22" s="1"/>
  <c r="E42" i="22"/>
  <c r="P41" i="22"/>
  <c r="M41" i="22"/>
  <c r="J41" i="22"/>
  <c r="G41" i="22"/>
  <c r="F41" i="22"/>
  <c r="X41" i="22" s="1"/>
  <c r="E41" i="22"/>
  <c r="W41" i="22" s="1"/>
  <c r="P40" i="22"/>
  <c r="M40" i="22"/>
  <c r="J40" i="22"/>
  <c r="G40" i="22"/>
  <c r="F40" i="22"/>
  <c r="X40" i="22" s="1"/>
  <c r="E40" i="22"/>
  <c r="P39" i="22"/>
  <c r="M39" i="22"/>
  <c r="J39" i="22"/>
  <c r="G39" i="22"/>
  <c r="F39" i="22"/>
  <c r="X39" i="22" s="1"/>
  <c r="E39" i="22"/>
  <c r="W39" i="22" s="1"/>
  <c r="R38" i="22"/>
  <c r="Q38" i="22"/>
  <c r="O38" i="22"/>
  <c r="N38" i="22"/>
  <c r="L38" i="22"/>
  <c r="K38" i="22"/>
  <c r="I38" i="22"/>
  <c r="H38" i="22"/>
  <c r="P37" i="22"/>
  <c r="M37" i="22"/>
  <c r="J37" i="22"/>
  <c r="G37" i="22"/>
  <c r="F37" i="22"/>
  <c r="E37" i="22"/>
  <c r="W37" i="22" s="1"/>
  <c r="P36" i="22"/>
  <c r="M36" i="22"/>
  <c r="J36" i="22"/>
  <c r="G36" i="22"/>
  <c r="F36" i="22"/>
  <c r="X36" i="22" s="1"/>
  <c r="E36" i="22"/>
  <c r="P35" i="22"/>
  <c r="M35" i="22"/>
  <c r="J35" i="22"/>
  <c r="G35" i="22"/>
  <c r="F35" i="22"/>
  <c r="X35" i="22" s="1"/>
  <c r="E35" i="22"/>
  <c r="W35" i="22" s="1"/>
  <c r="P34" i="22"/>
  <c r="M34" i="22"/>
  <c r="J34" i="22"/>
  <c r="H34" i="22"/>
  <c r="F34" i="22"/>
  <c r="X34" i="22" s="1"/>
  <c r="P33" i="22"/>
  <c r="M33" i="22"/>
  <c r="J33" i="22"/>
  <c r="G33" i="22"/>
  <c r="F33" i="22"/>
  <c r="X33" i="22" s="1"/>
  <c r="E33" i="22"/>
  <c r="W33" i="22" s="1"/>
  <c r="R32" i="22"/>
  <c r="Q32" i="22"/>
  <c r="O32" i="22"/>
  <c r="N32" i="22"/>
  <c r="L32" i="22"/>
  <c r="K32" i="22"/>
  <c r="I32" i="22"/>
  <c r="P31" i="22"/>
  <c r="M31" i="22"/>
  <c r="J31" i="22"/>
  <c r="G31" i="22"/>
  <c r="F31" i="22"/>
  <c r="X31" i="22" s="1"/>
  <c r="E31" i="22"/>
  <c r="W31" i="22" s="1"/>
  <c r="P30" i="22"/>
  <c r="M30" i="22"/>
  <c r="J30" i="22"/>
  <c r="G30" i="22"/>
  <c r="F30" i="22"/>
  <c r="X30" i="22" s="1"/>
  <c r="E30" i="22"/>
  <c r="P29" i="22"/>
  <c r="M29" i="22"/>
  <c r="J29" i="22"/>
  <c r="G29" i="22"/>
  <c r="F29" i="22"/>
  <c r="X29" i="22" s="1"/>
  <c r="E29" i="22"/>
  <c r="W29" i="22" s="1"/>
  <c r="P28" i="22"/>
  <c r="M28" i="22"/>
  <c r="J28" i="22"/>
  <c r="G28" i="22"/>
  <c r="F28" i="22"/>
  <c r="X28" i="22" s="1"/>
  <c r="E28" i="22"/>
  <c r="W28" i="22" s="1"/>
  <c r="P27" i="22"/>
  <c r="M27" i="22"/>
  <c r="J27" i="22"/>
  <c r="G27" i="22"/>
  <c r="F27" i="22"/>
  <c r="X27" i="22" s="1"/>
  <c r="E27" i="22"/>
  <c r="W27" i="22" s="1"/>
  <c r="R26" i="22"/>
  <c r="Q26" i="22"/>
  <c r="O26" i="22"/>
  <c r="N26" i="22"/>
  <c r="L26" i="22"/>
  <c r="K26" i="22"/>
  <c r="I26" i="22"/>
  <c r="H26" i="22"/>
  <c r="P25" i="22"/>
  <c r="M25" i="22"/>
  <c r="J25" i="22"/>
  <c r="G25" i="22"/>
  <c r="F25" i="22"/>
  <c r="E25" i="22"/>
  <c r="W25" i="22" s="1"/>
  <c r="P24" i="22"/>
  <c r="M24" i="22"/>
  <c r="J24" i="22"/>
  <c r="G24" i="22"/>
  <c r="F24" i="22"/>
  <c r="X24" i="22" s="1"/>
  <c r="E24" i="22"/>
  <c r="W24" i="22" s="1"/>
  <c r="P23" i="22"/>
  <c r="M23" i="22"/>
  <c r="J23" i="22"/>
  <c r="G23" i="22"/>
  <c r="F23" i="22"/>
  <c r="E23" i="22"/>
  <c r="W23" i="22" s="1"/>
  <c r="P22" i="22"/>
  <c r="M22" i="22"/>
  <c r="J22" i="22"/>
  <c r="G22" i="22"/>
  <c r="F22" i="22"/>
  <c r="X22" i="22" s="1"/>
  <c r="E22" i="22"/>
  <c r="W22" i="22" s="1"/>
  <c r="P21" i="22"/>
  <c r="M21" i="22"/>
  <c r="J21" i="22"/>
  <c r="G21" i="22"/>
  <c r="X21" i="22"/>
  <c r="W21" i="22"/>
  <c r="R20" i="22"/>
  <c r="Q20" i="22"/>
  <c r="O20" i="22"/>
  <c r="N20" i="22"/>
  <c r="L20" i="22"/>
  <c r="K20" i="22"/>
  <c r="I20" i="22"/>
  <c r="H20" i="22"/>
  <c r="P19" i="22"/>
  <c r="M19" i="22"/>
  <c r="J19" i="22"/>
  <c r="G19" i="22"/>
  <c r="F19" i="22"/>
  <c r="X19" i="22" s="1"/>
  <c r="E19" i="22"/>
  <c r="W19" i="22" s="1"/>
  <c r="P18" i="22"/>
  <c r="M18" i="22"/>
  <c r="J18" i="22"/>
  <c r="G18" i="22"/>
  <c r="F18" i="22"/>
  <c r="X18" i="22" s="1"/>
  <c r="E18" i="22"/>
  <c r="W18" i="22" s="1"/>
  <c r="P17" i="22"/>
  <c r="M17" i="22"/>
  <c r="J17" i="22"/>
  <c r="G17" i="22"/>
  <c r="F17" i="22"/>
  <c r="X17" i="22" s="1"/>
  <c r="E17" i="22"/>
  <c r="W17" i="22" s="1"/>
  <c r="P16" i="22"/>
  <c r="M16" i="22"/>
  <c r="J16" i="22"/>
  <c r="G16" i="22"/>
  <c r="F16" i="22"/>
  <c r="X16" i="22" s="1"/>
  <c r="E16" i="22"/>
  <c r="W16" i="22" s="1"/>
  <c r="P15" i="22"/>
  <c r="M15" i="22"/>
  <c r="J15" i="22"/>
  <c r="G15" i="22"/>
  <c r="F15" i="22"/>
  <c r="E15" i="22"/>
  <c r="W15" i="22" s="1"/>
  <c r="R14" i="22"/>
  <c r="Q14" i="22"/>
  <c r="O14" i="22"/>
  <c r="N14" i="22"/>
  <c r="L14" i="22"/>
  <c r="K14" i="22"/>
  <c r="I14" i="22"/>
  <c r="H14" i="22"/>
  <c r="B13" i="22"/>
  <c r="C13" i="22" s="1"/>
  <c r="D13" i="22" s="1"/>
  <c r="E13" i="22" s="1"/>
  <c r="F13" i="22" s="1"/>
  <c r="G13" i="22" s="1"/>
  <c r="H13" i="22" s="1"/>
  <c r="I13" i="22" s="1"/>
  <c r="J13" i="22" s="1"/>
  <c r="K13" i="22" s="1"/>
  <c r="L13" i="22" s="1"/>
  <c r="M13" i="22" s="1"/>
  <c r="N13" i="22" s="1"/>
  <c r="O13" i="22" s="1"/>
  <c r="P13" i="22" s="1"/>
  <c r="Q13" i="22" s="1"/>
  <c r="R13" i="22" s="1"/>
  <c r="Z116" i="22" l="1"/>
  <c r="G98" i="22"/>
  <c r="P110" i="22"/>
  <c r="P104" i="22"/>
  <c r="Z104" i="22"/>
  <c r="P20" i="22"/>
  <c r="AA22" i="22"/>
  <c r="AA54" i="22"/>
  <c r="D55" i="22"/>
  <c r="V55" i="22" s="1"/>
  <c r="P56" i="22"/>
  <c r="AA57" i="22"/>
  <c r="H74" i="22"/>
  <c r="G74" i="22" s="1"/>
  <c r="Y26" i="22"/>
  <c r="AA28" i="22"/>
  <c r="AA30" i="22"/>
  <c r="AA36" i="22"/>
  <c r="AA39" i="22"/>
  <c r="AA53" i="22"/>
  <c r="Z20" i="22"/>
  <c r="AA24" i="22"/>
  <c r="Z26" i="22"/>
  <c r="P62" i="22"/>
  <c r="AA63" i="22"/>
  <c r="AA65" i="22"/>
  <c r="AA72" i="22"/>
  <c r="P74" i="22"/>
  <c r="AA75" i="22"/>
  <c r="AA82" i="22"/>
  <c r="AA84" i="22"/>
  <c r="P86" i="22"/>
  <c r="AA87" i="22"/>
  <c r="AA89" i="22"/>
  <c r="AA97" i="22"/>
  <c r="P116" i="22"/>
  <c r="D53" i="22"/>
  <c r="V53" i="22" s="1"/>
  <c r="Z80" i="22"/>
  <c r="AA23" i="22"/>
  <c r="P32" i="22"/>
  <c r="AA90" i="22"/>
  <c r="AA93" i="22"/>
  <c r="G68" i="22"/>
  <c r="G14" i="22"/>
  <c r="D23" i="22"/>
  <c r="V23" i="22" s="1"/>
  <c r="D30" i="22"/>
  <c r="V30" i="22" s="1"/>
  <c r="AA47" i="22"/>
  <c r="AA49" i="22"/>
  <c r="Y50" i="22"/>
  <c r="AA52" i="22"/>
  <c r="P68" i="22"/>
  <c r="AA69" i="22"/>
  <c r="D77" i="22"/>
  <c r="V77" i="22" s="1"/>
  <c r="J80" i="22"/>
  <c r="Y104" i="22"/>
  <c r="AA106" i="22"/>
  <c r="AA108" i="22"/>
  <c r="AA16" i="22"/>
  <c r="D24" i="22"/>
  <c r="V24" i="22" s="1"/>
  <c r="Z32" i="22"/>
  <c r="D41" i="22"/>
  <c r="V41" i="22" s="1"/>
  <c r="AA43" i="22"/>
  <c r="Y44" i="22"/>
  <c r="D45" i="22"/>
  <c r="V45" i="22" s="1"/>
  <c r="P50" i="22"/>
  <c r="AA58" i="22"/>
  <c r="D59" i="22"/>
  <c r="V59" i="22" s="1"/>
  <c r="AA61" i="22"/>
  <c r="Z74" i="22"/>
  <c r="D95" i="22"/>
  <c r="V95" i="22" s="1"/>
  <c r="AA96" i="22"/>
  <c r="D97" i="22"/>
  <c r="V97" i="22" s="1"/>
  <c r="AA115" i="22"/>
  <c r="Y116" i="22"/>
  <c r="AA118" i="22"/>
  <c r="AA120" i="22"/>
  <c r="P122" i="22"/>
  <c r="AA123" i="22"/>
  <c r="AA125" i="22"/>
  <c r="AA127" i="22"/>
  <c r="X23" i="22"/>
  <c r="AA18" i="22"/>
  <c r="F62" i="22"/>
  <c r="X62" i="22" s="1"/>
  <c r="AA67" i="22"/>
  <c r="AA71" i="22"/>
  <c r="AA78" i="22"/>
  <c r="AA81" i="22"/>
  <c r="Y98" i="22"/>
  <c r="AA100" i="22"/>
  <c r="AA102" i="22"/>
  <c r="H110" i="22"/>
  <c r="Y110" i="22" s="1"/>
  <c r="G38" i="22"/>
  <c r="Z38" i="22"/>
  <c r="G56" i="22"/>
  <c r="Z56" i="22"/>
  <c r="G50" i="22"/>
  <c r="Z50" i="22"/>
  <c r="AA15" i="22"/>
  <c r="AA17" i="22"/>
  <c r="AA19" i="22"/>
  <c r="G20" i="22"/>
  <c r="AA21" i="22"/>
  <c r="AA27" i="22"/>
  <c r="AA29" i="22"/>
  <c r="AA31" i="22"/>
  <c r="F32" i="22"/>
  <c r="X32" i="22" s="1"/>
  <c r="AA33" i="22"/>
  <c r="AA35" i="22"/>
  <c r="AA37" i="22"/>
  <c r="G44" i="22"/>
  <c r="Z44" i="22"/>
  <c r="AA46" i="22"/>
  <c r="AA48" i="22"/>
  <c r="AA51" i="22"/>
  <c r="AA55" i="22"/>
  <c r="Y62" i="22"/>
  <c r="AA64" i="22"/>
  <c r="Y68" i="22"/>
  <c r="AA73" i="22"/>
  <c r="AA76" i="22"/>
  <c r="AA77" i="22"/>
  <c r="W77" i="22"/>
  <c r="AA83" i="22"/>
  <c r="AA85" i="22"/>
  <c r="G86" i="22"/>
  <c r="Y86" i="22"/>
  <c r="AA88" i="22"/>
  <c r="D89" i="22"/>
  <c r="V89" i="22" s="1"/>
  <c r="AA91" i="22"/>
  <c r="G92" i="22"/>
  <c r="Y92" i="22"/>
  <c r="AA95" i="22"/>
  <c r="W95" i="22"/>
  <c r="Z98" i="22"/>
  <c r="AA105" i="22"/>
  <c r="AA111" i="22"/>
  <c r="E112" i="22"/>
  <c r="W112" i="22" s="1"/>
  <c r="AA114" i="22"/>
  <c r="AA117" i="22"/>
  <c r="AA119" i="22"/>
  <c r="AA121" i="22"/>
  <c r="Y122" i="22"/>
  <c r="AA124" i="22"/>
  <c r="AA126" i="22"/>
  <c r="E34" i="22"/>
  <c r="W34" i="22" s="1"/>
  <c r="Y34" i="22"/>
  <c r="D37" i="22"/>
  <c r="V37" i="22" s="1"/>
  <c r="P92" i="22"/>
  <c r="F110" i="22"/>
  <c r="X110" i="22" s="1"/>
  <c r="Z110" i="22"/>
  <c r="F112" i="22"/>
  <c r="X112" i="22" s="1"/>
  <c r="Z112" i="22"/>
  <c r="Y20" i="22"/>
  <c r="AA25" i="22"/>
  <c r="G26" i="22"/>
  <c r="H32" i="22"/>
  <c r="G34" i="22"/>
  <c r="AA34" i="22" s="1"/>
  <c r="Y38" i="22"/>
  <c r="AA40" i="22"/>
  <c r="AA41" i="22"/>
  <c r="AA42" i="22"/>
  <c r="AA45" i="22"/>
  <c r="D49" i="22"/>
  <c r="V49" i="22" s="1"/>
  <c r="Y56" i="22"/>
  <c r="AA59" i="22"/>
  <c r="AA60" i="22"/>
  <c r="G62" i="22"/>
  <c r="Z62" i="22"/>
  <c r="AA66" i="22"/>
  <c r="Z68" i="22"/>
  <c r="AA70" i="22"/>
  <c r="E76" i="22"/>
  <c r="D76" i="22" s="1"/>
  <c r="V76" i="22" s="1"/>
  <c r="Y76" i="22"/>
  <c r="AA79" i="22"/>
  <c r="G80" i="22"/>
  <c r="Y80" i="22"/>
  <c r="Z86" i="22"/>
  <c r="Z92" i="22"/>
  <c r="AA94" i="22"/>
  <c r="P98" i="22"/>
  <c r="AA99" i="22"/>
  <c r="AA101" i="22"/>
  <c r="AA103" i="22"/>
  <c r="G104" i="22"/>
  <c r="AA107" i="22"/>
  <c r="AA109" i="22"/>
  <c r="G112" i="22"/>
  <c r="AA112" i="22" s="1"/>
  <c r="AA113" i="22"/>
  <c r="Z122" i="22"/>
  <c r="M116" i="22"/>
  <c r="M110" i="22"/>
  <c r="M98" i="22"/>
  <c r="M92" i="22"/>
  <c r="D93" i="22"/>
  <c r="V93" i="22" s="1"/>
  <c r="F86" i="22"/>
  <c r="X86" i="22" s="1"/>
  <c r="M68" i="22"/>
  <c r="M62" i="22"/>
  <c r="D61" i="22"/>
  <c r="V61" i="22" s="1"/>
  <c r="W55" i="22"/>
  <c r="F50" i="22"/>
  <c r="X50" i="22" s="1"/>
  <c r="M50" i="22"/>
  <c r="W45" i="22"/>
  <c r="F38" i="22"/>
  <c r="X38" i="22" s="1"/>
  <c r="M38" i="22"/>
  <c r="E38" i="22"/>
  <c r="W38" i="22" s="1"/>
  <c r="X37" i="22"/>
  <c r="W30" i="22"/>
  <c r="F20" i="22"/>
  <c r="X20" i="22" s="1"/>
  <c r="D121" i="22"/>
  <c r="V121" i="22" s="1"/>
  <c r="J116" i="22"/>
  <c r="E116" i="22"/>
  <c r="W116" i="22" s="1"/>
  <c r="F104" i="22"/>
  <c r="X104" i="22" s="1"/>
  <c r="J92" i="22"/>
  <c r="D91" i="22"/>
  <c r="V91" i="22" s="1"/>
  <c r="D87" i="22"/>
  <c r="V87" i="22" s="1"/>
  <c r="D85" i="22"/>
  <c r="V85" i="22" s="1"/>
  <c r="D81" i="22"/>
  <c r="V81" i="22" s="1"/>
  <c r="F74" i="22"/>
  <c r="X74" i="22" s="1"/>
  <c r="D79" i="22"/>
  <c r="V79" i="22" s="1"/>
  <c r="D63" i="22"/>
  <c r="V63" i="22" s="1"/>
  <c r="D57" i="22"/>
  <c r="V57" i="22" s="1"/>
  <c r="J56" i="22"/>
  <c r="J50" i="22"/>
  <c r="D51" i="22"/>
  <c r="V51" i="22" s="1"/>
  <c r="X49" i="22"/>
  <c r="J38" i="22"/>
  <c r="J20" i="22"/>
  <c r="D25" i="22"/>
  <c r="V25" i="22" s="1"/>
  <c r="D18" i="22"/>
  <c r="V18" i="22" s="1"/>
  <c r="D15" i="22"/>
  <c r="V15" i="22" s="1"/>
  <c r="M122" i="22"/>
  <c r="D83" i="22"/>
  <c r="V83" i="22" s="1"/>
  <c r="M44" i="22"/>
  <c r="D47" i="22"/>
  <c r="V47" i="22" s="1"/>
  <c r="E44" i="22"/>
  <c r="W44" i="22" s="1"/>
  <c r="J44" i="22"/>
  <c r="W47" i="22"/>
  <c r="O130" i="22"/>
  <c r="J32" i="22"/>
  <c r="F26" i="22"/>
  <c r="X26" i="22" s="1"/>
  <c r="P26" i="22"/>
  <c r="Q130" i="22"/>
  <c r="D29" i="22"/>
  <c r="V29" i="22" s="1"/>
  <c r="J26" i="22"/>
  <c r="D17" i="22"/>
  <c r="V17" i="22" s="1"/>
  <c r="F14" i="22"/>
  <c r="X14" i="22" s="1"/>
  <c r="J122" i="22"/>
  <c r="M104" i="22"/>
  <c r="F98" i="22"/>
  <c r="X98" i="22" s="1"/>
  <c r="K130" i="22"/>
  <c r="J86" i="22"/>
  <c r="F80" i="22"/>
  <c r="X80" i="22" s="1"/>
  <c r="F68" i="22"/>
  <c r="X68" i="22" s="1"/>
  <c r="J62" i="22"/>
  <c r="M56" i="22"/>
  <c r="F56" i="22"/>
  <c r="X56" i="22" s="1"/>
  <c r="L130" i="22"/>
  <c r="P14" i="22"/>
  <c r="J14" i="22"/>
  <c r="E14" i="22"/>
  <c r="X15" i="22"/>
  <c r="D19" i="22"/>
  <c r="V19" i="22" s="1"/>
  <c r="X25" i="22"/>
  <c r="D27" i="22"/>
  <c r="V27" i="22" s="1"/>
  <c r="D33" i="22"/>
  <c r="V33" i="22" s="1"/>
  <c r="W36" i="22"/>
  <c r="D36" i="22"/>
  <c r="V36" i="22" s="1"/>
  <c r="F44" i="22"/>
  <c r="X44" i="22" s="1"/>
  <c r="I130" i="22"/>
  <c r="N130" i="22"/>
  <c r="M14" i="22"/>
  <c r="R130" i="22"/>
  <c r="D16" i="22"/>
  <c r="V16" i="22" s="1"/>
  <c r="M20" i="22"/>
  <c r="D22" i="22"/>
  <c r="V22" i="22" s="1"/>
  <c r="M26" i="22"/>
  <c r="D28" i="22"/>
  <c r="V28" i="22" s="1"/>
  <c r="M32" i="22"/>
  <c r="P38" i="22"/>
  <c r="D39" i="22"/>
  <c r="V39" i="22" s="1"/>
  <c r="W42" i="22"/>
  <c r="D42" i="22"/>
  <c r="V42" i="22" s="1"/>
  <c r="D43" i="22"/>
  <c r="V43" i="22" s="1"/>
  <c r="P44" i="22"/>
  <c r="D35" i="22"/>
  <c r="V35" i="22" s="1"/>
  <c r="W40" i="22"/>
  <c r="D40" i="22"/>
  <c r="V40" i="22" s="1"/>
  <c r="E20" i="22"/>
  <c r="D21" i="22"/>
  <c r="V21" i="22" s="1"/>
  <c r="E26" i="22"/>
  <c r="D31" i="22"/>
  <c r="V31" i="22" s="1"/>
  <c r="D46" i="22"/>
  <c r="V46" i="22" s="1"/>
  <c r="D48" i="22"/>
  <c r="V48" i="22" s="1"/>
  <c r="D52" i="22"/>
  <c r="V52" i="22" s="1"/>
  <c r="D54" i="22"/>
  <c r="V54" i="22" s="1"/>
  <c r="D58" i="22"/>
  <c r="V58" i="22" s="1"/>
  <c r="D60" i="22"/>
  <c r="V60" i="22" s="1"/>
  <c r="D64" i="22"/>
  <c r="V64" i="22" s="1"/>
  <c r="D65" i="22"/>
  <c r="V65" i="22" s="1"/>
  <c r="W69" i="22"/>
  <c r="D69" i="22"/>
  <c r="V69" i="22" s="1"/>
  <c r="W73" i="22"/>
  <c r="D73" i="22"/>
  <c r="V73" i="22" s="1"/>
  <c r="M74" i="22"/>
  <c r="P80" i="22"/>
  <c r="M86" i="22"/>
  <c r="E86" i="22"/>
  <c r="F92" i="22"/>
  <c r="X92" i="22" s="1"/>
  <c r="J98" i="22"/>
  <c r="E98" i="22"/>
  <c r="W105" i="22"/>
  <c r="D105" i="22"/>
  <c r="V105" i="22" s="1"/>
  <c r="W109" i="22"/>
  <c r="D109" i="22"/>
  <c r="V109" i="22" s="1"/>
  <c r="W114" i="22"/>
  <c r="D114" i="22"/>
  <c r="V114" i="22" s="1"/>
  <c r="F116" i="22"/>
  <c r="X116" i="22" s="1"/>
  <c r="G116" i="22"/>
  <c r="W118" i="22"/>
  <c r="D118" i="22"/>
  <c r="V118" i="22" s="1"/>
  <c r="W124" i="22"/>
  <c r="D124" i="22"/>
  <c r="V124" i="22" s="1"/>
  <c r="E50" i="22"/>
  <c r="E56" i="22"/>
  <c r="E62" i="22"/>
  <c r="J68" i="22"/>
  <c r="E68" i="22"/>
  <c r="W75" i="22"/>
  <c r="D75" i="22"/>
  <c r="V75" i="22" s="1"/>
  <c r="W101" i="22"/>
  <c r="D101" i="22"/>
  <c r="V101" i="22" s="1"/>
  <c r="J104" i="22"/>
  <c r="E104" i="22"/>
  <c r="W111" i="22"/>
  <c r="D111" i="22"/>
  <c r="V111" i="22" s="1"/>
  <c r="E122" i="22"/>
  <c r="W71" i="22"/>
  <c r="D71" i="22"/>
  <c r="V71" i="22" s="1"/>
  <c r="J74" i="22"/>
  <c r="W76" i="22"/>
  <c r="M80" i="22"/>
  <c r="E80" i="22"/>
  <c r="W107" i="22"/>
  <c r="D107" i="22"/>
  <c r="V107" i="22" s="1"/>
  <c r="J110" i="22"/>
  <c r="W120" i="22"/>
  <c r="D120" i="22"/>
  <c r="V120" i="22" s="1"/>
  <c r="W126" i="22"/>
  <c r="D126" i="22"/>
  <c r="V126" i="22" s="1"/>
  <c r="W67" i="22"/>
  <c r="D67" i="22"/>
  <c r="V67" i="22" s="1"/>
  <c r="X90" i="22"/>
  <c r="D90" i="22"/>
  <c r="V90" i="22" s="1"/>
  <c r="X94" i="22"/>
  <c r="D94" i="22"/>
  <c r="V94" i="22" s="1"/>
  <c r="W99" i="22"/>
  <c r="D99" i="22"/>
  <c r="V99" i="22" s="1"/>
  <c r="W103" i="22"/>
  <c r="D103" i="22"/>
  <c r="V103" i="22" s="1"/>
  <c r="F122" i="22"/>
  <c r="X122" i="22" s="1"/>
  <c r="G122" i="22"/>
  <c r="D78" i="22"/>
  <c r="V78" i="22" s="1"/>
  <c r="D82" i="22"/>
  <c r="V82" i="22" s="1"/>
  <c r="D84" i="22"/>
  <c r="V84" i="22" s="1"/>
  <c r="D88" i="22"/>
  <c r="V88" i="22" s="1"/>
  <c r="D96" i="22"/>
  <c r="V96" i="22" s="1"/>
  <c r="E92" i="22"/>
  <c r="D66" i="22"/>
  <c r="V66" i="22" s="1"/>
  <c r="D70" i="22"/>
  <c r="V70" i="22" s="1"/>
  <c r="D72" i="22"/>
  <c r="V72" i="22" s="1"/>
  <c r="D100" i="22"/>
  <c r="V100" i="22" s="1"/>
  <c r="D102" i="22"/>
  <c r="V102" i="22" s="1"/>
  <c r="D106" i="22"/>
  <c r="V106" i="22" s="1"/>
  <c r="D108" i="22"/>
  <c r="V108" i="22" s="1"/>
  <c r="D113" i="22"/>
  <c r="V113" i="22" s="1"/>
  <c r="D115" i="22"/>
  <c r="V115" i="22" s="1"/>
  <c r="D117" i="22"/>
  <c r="V117" i="22" s="1"/>
  <c r="D119" i="22"/>
  <c r="V119" i="22" s="1"/>
  <c r="D123" i="22"/>
  <c r="V123" i="22" s="1"/>
  <c r="D125" i="22"/>
  <c r="V125" i="22" s="1"/>
  <c r="D127" i="22"/>
  <c r="V127" i="22" s="1"/>
  <c r="D34" i="22" l="1"/>
  <c r="V34" i="22" s="1"/>
  <c r="E74" i="22"/>
  <c r="W74" i="22" s="1"/>
  <c r="E110" i="22"/>
  <c r="D110" i="22" s="1"/>
  <c r="V110" i="22" s="1"/>
  <c r="G110" i="22"/>
  <c r="AA110" i="22" s="1"/>
  <c r="Y74" i="22"/>
  <c r="H130" i="22"/>
  <c r="G130" i="22" s="1"/>
  <c r="AA74" i="22"/>
  <c r="AA50" i="22"/>
  <c r="P130" i="22"/>
  <c r="E32" i="22"/>
  <c r="D32" i="22" s="1"/>
  <c r="V32" i="22" s="1"/>
  <c r="AA98" i="22"/>
  <c r="AA92" i="22"/>
  <c r="AA68" i="22"/>
  <c r="AA116" i="22"/>
  <c r="D112" i="22"/>
  <c r="V112" i="22" s="1"/>
  <c r="AA38" i="22"/>
  <c r="AA80" i="22"/>
  <c r="Y32" i="22"/>
  <c r="G32" i="22"/>
  <c r="AA32" i="22" s="1"/>
  <c r="AA44" i="22"/>
  <c r="AA56" i="22"/>
  <c r="AA122" i="22"/>
  <c r="AA62" i="22"/>
  <c r="AA26" i="22"/>
  <c r="AA86" i="22"/>
  <c r="AA20" i="22"/>
  <c r="AA104" i="22"/>
  <c r="D38" i="22"/>
  <c r="V38" i="22" s="1"/>
  <c r="D44" i="22"/>
  <c r="V44" i="22" s="1"/>
  <c r="M130" i="22"/>
  <c r="J130" i="22"/>
  <c r="F130" i="22"/>
  <c r="X130" i="22" s="1"/>
  <c r="W56" i="22"/>
  <c r="D56" i="22"/>
  <c r="V56" i="22" s="1"/>
  <c r="W68" i="22"/>
  <c r="D68" i="22"/>
  <c r="V68" i="22" s="1"/>
  <c r="W50" i="22"/>
  <c r="D50" i="22"/>
  <c r="V50" i="22" s="1"/>
  <c r="W20" i="22"/>
  <c r="D20" i="22"/>
  <c r="V20" i="22" s="1"/>
  <c r="D116" i="22"/>
  <c r="V116" i="22" s="1"/>
  <c r="W86" i="22"/>
  <c r="D86" i="22"/>
  <c r="V86" i="22" s="1"/>
  <c r="W104" i="22"/>
  <c r="D104" i="22"/>
  <c r="V104" i="22" s="1"/>
  <c r="W98" i="22"/>
  <c r="D98" i="22"/>
  <c r="V98" i="22" s="1"/>
  <c r="W26" i="22"/>
  <c r="D26" i="22"/>
  <c r="V26" i="22" s="1"/>
  <c r="W62" i="22"/>
  <c r="D62" i="22"/>
  <c r="V62" i="22" s="1"/>
  <c r="W122" i="22"/>
  <c r="D122" i="22"/>
  <c r="V122" i="22" s="1"/>
  <c r="D14" i="22"/>
  <c r="V14" i="22" s="1"/>
  <c r="W14" i="22"/>
  <c r="W92" i="22"/>
  <c r="D92" i="22"/>
  <c r="V92" i="22" s="1"/>
  <c r="W80" i="22"/>
  <c r="D80" i="22"/>
  <c r="V80" i="22" s="1"/>
  <c r="W32" i="22" l="1"/>
  <c r="E130" i="22"/>
  <c r="W130" i="22" s="1"/>
  <c r="W110" i="22"/>
  <c r="D74" i="22"/>
  <c r="V74" i="22" s="1"/>
  <c r="X29" i="21"/>
  <c r="W29" i="21"/>
  <c r="U29" i="21"/>
  <c r="T29" i="21"/>
  <c r="O29" i="21"/>
  <c r="N29" i="21"/>
  <c r="L29" i="21"/>
  <c r="BC29" i="21" s="1"/>
  <c r="K29" i="21"/>
  <c r="BB29" i="21" s="1"/>
  <c r="I29" i="21"/>
  <c r="H29" i="21"/>
  <c r="R28" i="21"/>
  <c r="AA28" i="21" s="1"/>
  <c r="Q28" i="21"/>
  <c r="Z28" i="21" s="1"/>
  <c r="P28" i="21"/>
  <c r="D28" i="21"/>
  <c r="V25" i="21"/>
  <c r="P25" i="21" s="1"/>
  <c r="R25" i="21"/>
  <c r="Q25" i="21"/>
  <c r="G25" i="21"/>
  <c r="D25" i="21" s="1"/>
  <c r="F25" i="21"/>
  <c r="E25" i="21"/>
  <c r="V22" i="21"/>
  <c r="P22" i="21" s="1"/>
  <c r="R22" i="21"/>
  <c r="Q22" i="21"/>
  <c r="G22" i="21"/>
  <c r="D22" i="21" s="1"/>
  <c r="F22" i="21"/>
  <c r="E22" i="21"/>
  <c r="V24" i="21"/>
  <c r="S24" i="21"/>
  <c r="P24" i="21" s="1"/>
  <c r="R24" i="21"/>
  <c r="Q24" i="21"/>
  <c r="M24" i="21"/>
  <c r="J24" i="21"/>
  <c r="G24" i="21"/>
  <c r="F24" i="21"/>
  <c r="E24" i="21"/>
  <c r="V21" i="21"/>
  <c r="S21" i="21"/>
  <c r="R21" i="21"/>
  <c r="Q21" i="21"/>
  <c r="M21" i="21"/>
  <c r="J21" i="21"/>
  <c r="G21" i="21"/>
  <c r="F21" i="21"/>
  <c r="E21" i="21"/>
  <c r="V20" i="21"/>
  <c r="S20" i="21"/>
  <c r="R20" i="21"/>
  <c r="Q20" i="21"/>
  <c r="M20" i="21"/>
  <c r="J20" i="21"/>
  <c r="G20" i="21"/>
  <c r="F20" i="21"/>
  <c r="AA20" i="21" s="1"/>
  <c r="E20" i="21"/>
  <c r="V19" i="21"/>
  <c r="S19" i="21"/>
  <c r="R19" i="21"/>
  <c r="Q19" i="21"/>
  <c r="M19" i="21"/>
  <c r="J19" i="21"/>
  <c r="G19" i="21"/>
  <c r="F19" i="21"/>
  <c r="E19" i="21"/>
  <c r="V18" i="21"/>
  <c r="S18" i="21"/>
  <c r="P18" i="21" s="1"/>
  <c r="R18" i="21"/>
  <c r="Q18" i="21"/>
  <c r="M18" i="21"/>
  <c r="J18" i="21"/>
  <c r="G18" i="21"/>
  <c r="F18" i="21"/>
  <c r="E18" i="21"/>
  <c r="V27" i="21"/>
  <c r="S27" i="21"/>
  <c r="R27" i="21"/>
  <c r="Q27" i="21"/>
  <c r="M27" i="21"/>
  <c r="J27" i="21"/>
  <c r="G27" i="21"/>
  <c r="F27" i="21"/>
  <c r="E27" i="21"/>
  <c r="V17" i="21"/>
  <c r="S17" i="21"/>
  <c r="R17" i="21"/>
  <c r="Q17" i="21"/>
  <c r="M17" i="21"/>
  <c r="J17" i="21"/>
  <c r="BA17" i="21" s="1"/>
  <c r="G17" i="21"/>
  <c r="F17" i="21"/>
  <c r="AA17" i="21" s="1"/>
  <c r="AQ17" i="21" s="1"/>
  <c r="E17" i="21"/>
  <c r="V16" i="21"/>
  <c r="S16" i="21"/>
  <c r="R16" i="21"/>
  <c r="Q16" i="21"/>
  <c r="M16" i="21"/>
  <c r="J16" i="21"/>
  <c r="G16" i="21"/>
  <c r="F16" i="21"/>
  <c r="E16" i="21"/>
  <c r="V15" i="21"/>
  <c r="S15" i="21"/>
  <c r="P15" i="21" s="1"/>
  <c r="R15" i="21"/>
  <c r="Q15" i="21"/>
  <c r="M15" i="21"/>
  <c r="J15" i="21"/>
  <c r="G15" i="21"/>
  <c r="F15" i="21"/>
  <c r="E15" i="21"/>
  <c r="V14" i="21"/>
  <c r="S14" i="21"/>
  <c r="R14" i="21"/>
  <c r="Q14" i="21"/>
  <c r="M14" i="21"/>
  <c r="J14" i="21"/>
  <c r="G14" i="21"/>
  <c r="F14" i="21"/>
  <c r="E14" i="21"/>
  <c r="V13" i="21"/>
  <c r="S13" i="21"/>
  <c r="R13" i="21"/>
  <c r="Q13" i="21"/>
  <c r="M13" i="21"/>
  <c r="J13" i="21"/>
  <c r="G13" i="21"/>
  <c r="F13" i="21"/>
  <c r="AA13" i="21" s="1"/>
  <c r="E13" i="21"/>
  <c r="V12" i="21"/>
  <c r="S12" i="21"/>
  <c r="R12" i="21"/>
  <c r="Q12" i="21"/>
  <c r="M12" i="21"/>
  <c r="J12" i="21"/>
  <c r="G12" i="21"/>
  <c r="F12" i="21"/>
  <c r="E12" i="21"/>
  <c r="V11" i="21"/>
  <c r="S11" i="21"/>
  <c r="P11" i="21" s="1"/>
  <c r="R11" i="21"/>
  <c r="Q11" i="21"/>
  <c r="M11" i="21"/>
  <c r="J11" i="21"/>
  <c r="BA11" i="21" s="1"/>
  <c r="G11" i="21"/>
  <c r="F11" i="21"/>
  <c r="E11" i="21"/>
  <c r="V10" i="21"/>
  <c r="S10" i="21"/>
  <c r="R10" i="21"/>
  <c r="Q10" i="21"/>
  <c r="M10" i="21"/>
  <c r="J10" i="21"/>
  <c r="G10" i="21"/>
  <c r="F10" i="21"/>
  <c r="E10" i="21"/>
  <c r="V23" i="21"/>
  <c r="S23" i="21"/>
  <c r="R23" i="21"/>
  <c r="Q23" i="21"/>
  <c r="M23" i="21"/>
  <c r="J23" i="21"/>
  <c r="G23" i="21"/>
  <c r="F23" i="21"/>
  <c r="E23" i="21"/>
  <c r="V26" i="21"/>
  <c r="S26" i="21"/>
  <c r="R26" i="21"/>
  <c r="Q26" i="21"/>
  <c r="M26" i="21"/>
  <c r="J26" i="21"/>
  <c r="G26" i="21"/>
  <c r="F26" i="21"/>
  <c r="E26" i="21"/>
  <c r="V9" i="21"/>
  <c r="S9" i="21"/>
  <c r="P9" i="21" s="1"/>
  <c r="R9" i="21"/>
  <c r="Q9" i="21"/>
  <c r="M9" i="21"/>
  <c r="J9" i="21"/>
  <c r="G9" i="21"/>
  <c r="D9" i="21" s="1"/>
  <c r="F9" i="21"/>
  <c r="E9" i="21"/>
  <c r="AA23" i="21" l="1"/>
  <c r="D130" i="22"/>
  <c r="V130" i="22" s="1"/>
  <c r="P13" i="21"/>
  <c r="P17" i="21"/>
  <c r="P20" i="21"/>
  <c r="Z23" i="21"/>
  <c r="P10" i="21"/>
  <c r="AA10" i="21"/>
  <c r="D12" i="21"/>
  <c r="P14" i="21"/>
  <c r="D16" i="21"/>
  <c r="P27" i="21"/>
  <c r="D19" i="21"/>
  <c r="P21" i="21"/>
  <c r="Z25" i="21"/>
  <c r="Z26" i="21"/>
  <c r="D10" i="21"/>
  <c r="Z10" i="21"/>
  <c r="P12" i="21"/>
  <c r="AA14" i="21"/>
  <c r="P16" i="21"/>
  <c r="AA27" i="21"/>
  <c r="P19" i="21"/>
  <c r="AA21" i="21"/>
  <c r="Z14" i="21"/>
  <c r="Z27" i="21"/>
  <c r="Z21" i="21"/>
  <c r="AA25" i="21"/>
  <c r="D26" i="21"/>
  <c r="AA26" i="21"/>
  <c r="D14" i="21"/>
  <c r="D27" i="21"/>
  <c r="D21" i="21"/>
  <c r="Z22" i="21"/>
  <c r="P26" i="21"/>
  <c r="Z12" i="21"/>
  <c r="Z13" i="21"/>
  <c r="Y13" i="21" s="1"/>
  <c r="Z16" i="21"/>
  <c r="Z17" i="21"/>
  <c r="Z19" i="21"/>
  <c r="Z20" i="21"/>
  <c r="Y20" i="21" s="1"/>
  <c r="AA22" i="21"/>
  <c r="AA16" i="21"/>
  <c r="AA19" i="21"/>
  <c r="J29" i="21"/>
  <c r="BA29" i="21" s="1"/>
  <c r="D23" i="21"/>
  <c r="Z11" i="21"/>
  <c r="AP11" i="21" s="1"/>
  <c r="Z18" i="21"/>
  <c r="Z24" i="21"/>
  <c r="AA12" i="21"/>
  <c r="Z15" i="21"/>
  <c r="V29" i="21"/>
  <c r="P23" i="21"/>
  <c r="D11" i="21"/>
  <c r="AA11" i="21"/>
  <c r="AQ11" i="21" s="1"/>
  <c r="D15" i="21"/>
  <c r="AA15" i="21"/>
  <c r="D17" i="21"/>
  <c r="D18" i="21"/>
  <c r="AA18" i="21"/>
  <c r="D24" i="21"/>
  <c r="AA24" i="21"/>
  <c r="M29" i="21"/>
  <c r="S29" i="21"/>
  <c r="F29" i="21"/>
  <c r="Q29" i="21"/>
  <c r="D13" i="21"/>
  <c r="D20" i="21"/>
  <c r="G29" i="21"/>
  <c r="R29" i="21"/>
  <c r="AA9" i="21"/>
  <c r="Z9" i="21"/>
  <c r="E29" i="21"/>
  <c r="Q155" i="17"/>
  <c r="N155" i="17"/>
  <c r="K155" i="17"/>
  <c r="H155" i="17"/>
  <c r="G155" i="17"/>
  <c r="Y155" i="17" s="1"/>
  <c r="F155" i="17"/>
  <c r="X155" i="17" s="1"/>
  <c r="Y17" i="21" l="1"/>
  <c r="AO17" i="21" s="1"/>
  <c r="AP17" i="21"/>
  <c r="Y27" i="21"/>
  <c r="Y23" i="21"/>
  <c r="Y10" i="21"/>
  <c r="Y16" i="21"/>
  <c r="Y19" i="21"/>
  <c r="Y21" i="21"/>
  <c r="Y22" i="21"/>
  <c r="Y26" i="21"/>
  <c r="P29" i="21"/>
  <c r="Y25" i="21"/>
  <c r="Y14" i="21"/>
  <c r="Y12" i="21"/>
  <c r="D29" i="21"/>
  <c r="Y24" i="21"/>
  <c r="Y18" i="21"/>
  <c r="AA29" i="21"/>
  <c r="AQ29" i="21" s="1"/>
  <c r="Y15" i="21"/>
  <c r="Y11" i="21"/>
  <c r="AO11" i="21" s="1"/>
  <c r="Z29" i="21"/>
  <c r="AP29" i="21" s="1"/>
  <c r="Y9" i="21"/>
  <c r="E155" i="17"/>
  <c r="W155" i="17" s="1"/>
  <c r="S72" i="17"/>
  <c r="R72" i="17"/>
  <c r="P72" i="17"/>
  <c r="O72" i="17"/>
  <c r="M72" i="17"/>
  <c r="L72" i="17"/>
  <c r="J72" i="17"/>
  <c r="I72" i="17"/>
  <c r="Q73" i="17"/>
  <c r="N73" i="17"/>
  <c r="K73" i="17"/>
  <c r="H73" i="17"/>
  <c r="G73" i="17"/>
  <c r="Y73" i="17" s="1"/>
  <c r="F73" i="17"/>
  <c r="X73" i="17" s="1"/>
  <c r="Y29" i="21" l="1"/>
  <c r="AO29" i="21" s="1"/>
  <c r="E73" i="17"/>
  <c r="W73" i="17" s="1"/>
  <c r="W29" i="20" l="1"/>
  <c r="V29" i="20"/>
  <c r="T29" i="20"/>
  <c r="S29" i="20"/>
  <c r="N29" i="20"/>
  <c r="M29" i="20"/>
  <c r="K29" i="20"/>
  <c r="J29" i="20"/>
  <c r="H29" i="20"/>
  <c r="G29" i="20"/>
  <c r="Q28" i="20"/>
  <c r="P28" i="20"/>
  <c r="O28" i="20"/>
  <c r="C28" i="20"/>
  <c r="U27" i="20"/>
  <c r="O27" i="20" s="1"/>
  <c r="Q27" i="20"/>
  <c r="P27" i="20"/>
  <c r="F27" i="20"/>
  <c r="C27" i="20" s="1"/>
  <c r="E27" i="20"/>
  <c r="E29" i="20" s="1"/>
  <c r="D27" i="20"/>
  <c r="U26" i="20"/>
  <c r="U29" i="20" s="1"/>
  <c r="Q26" i="20"/>
  <c r="P26" i="20"/>
  <c r="O26" i="20"/>
  <c r="F26" i="20"/>
  <c r="E26" i="20"/>
  <c r="D26" i="20"/>
  <c r="C26" i="20"/>
  <c r="U25" i="20"/>
  <c r="R25" i="20"/>
  <c r="O25" i="20" s="1"/>
  <c r="Q25" i="20"/>
  <c r="P25" i="20"/>
  <c r="L25" i="20"/>
  <c r="I25" i="20"/>
  <c r="F25" i="20"/>
  <c r="E25" i="20"/>
  <c r="D25" i="20"/>
  <c r="C25" i="20"/>
  <c r="U24" i="20"/>
  <c r="R24" i="20"/>
  <c r="O24" i="20" s="1"/>
  <c r="Q24" i="20"/>
  <c r="P24" i="20"/>
  <c r="L24" i="20"/>
  <c r="I24" i="20"/>
  <c r="F24" i="20"/>
  <c r="E24" i="20"/>
  <c r="D24" i="20"/>
  <c r="C24" i="20"/>
  <c r="U23" i="20"/>
  <c r="R23" i="20"/>
  <c r="O23" i="20" s="1"/>
  <c r="Q23" i="20"/>
  <c r="P23" i="20"/>
  <c r="L23" i="20"/>
  <c r="I23" i="20"/>
  <c r="F23" i="20"/>
  <c r="E23" i="20"/>
  <c r="D23" i="20"/>
  <c r="C23" i="20"/>
  <c r="U22" i="20"/>
  <c r="R22" i="20"/>
  <c r="O22" i="20" s="1"/>
  <c r="Q22" i="20"/>
  <c r="P22" i="20"/>
  <c r="L22" i="20"/>
  <c r="I22" i="20"/>
  <c r="F22" i="20"/>
  <c r="E22" i="20"/>
  <c r="D22" i="20"/>
  <c r="C22" i="20"/>
  <c r="U21" i="20"/>
  <c r="R21" i="20"/>
  <c r="O21" i="20" s="1"/>
  <c r="Q21" i="20"/>
  <c r="P21" i="20"/>
  <c r="L21" i="20"/>
  <c r="I21" i="20"/>
  <c r="F21" i="20"/>
  <c r="E21" i="20"/>
  <c r="D21" i="20"/>
  <c r="C21" i="20"/>
  <c r="U20" i="20"/>
  <c r="R20" i="20"/>
  <c r="O20" i="20" s="1"/>
  <c r="Q20" i="20"/>
  <c r="P20" i="20"/>
  <c r="L20" i="20"/>
  <c r="I20" i="20"/>
  <c r="F20" i="20"/>
  <c r="E20" i="20"/>
  <c r="D20" i="20"/>
  <c r="C20" i="20"/>
  <c r="U19" i="20"/>
  <c r="R19" i="20"/>
  <c r="O19" i="20" s="1"/>
  <c r="Q19" i="20"/>
  <c r="P19" i="20"/>
  <c r="L19" i="20"/>
  <c r="I19" i="20"/>
  <c r="F19" i="20"/>
  <c r="E19" i="20"/>
  <c r="D19" i="20"/>
  <c r="C19" i="20"/>
  <c r="U18" i="20"/>
  <c r="R18" i="20"/>
  <c r="O18" i="20" s="1"/>
  <c r="Q18" i="20"/>
  <c r="P18" i="20"/>
  <c r="L18" i="20"/>
  <c r="I18" i="20"/>
  <c r="C18" i="20" s="1"/>
  <c r="F18" i="20"/>
  <c r="E18" i="20"/>
  <c r="D18" i="20"/>
  <c r="U17" i="20"/>
  <c r="R17" i="20"/>
  <c r="O17" i="20" s="1"/>
  <c r="Q17" i="20"/>
  <c r="P17" i="20"/>
  <c r="L17" i="20"/>
  <c r="I17" i="20"/>
  <c r="F17" i="20"/>
  <c r="E17" i="20"/>
  <c r="D17" i="20"/>
  <c r="C17" i="20"/>
  <c r="U16" i="20"/>
  <c r="R16" i="20"/>
  <c r="O16" i="20" s="1"/>
  <c r="Q16" i="20"/>
  <c r="P16" i="20"/>
  <c r="L16" i="20"/>
  <c r="I16" i="20"/>
  <c r="F16" i="20"/>
  <c r="E16" i="20"/>
  <c r="D16" i="20"/>
  <c r="C16" i="20"/>
  <c r="U15" i="20"/>
  <c r="R15" i="20"/>
  <c r="O15" i="20" s="1"/>
  <c r="Q15" i="20"/>
  <c r="P15" i="20"/>
  <c r="L15" i="20"/>
  <c r="I15" i="20"/>
  <c r="F15" i="20"/>
  <c r="E15" i="20"/>
  <c r="D15" i="20"/>
  <c r="C15" i="20"/>
  <c r="U14" i="20"/>
  <c r="R14" i="20"/>
  <c r="O14" i="20" s="1"/>
  <c r="Q14" i="20"/>
  <c r="P14" i="20"/>
  <c r="L14" i="20"/>
  <c r="I14" i="20"/>
  <c r="F14" i="20"/>
  <c r="E14" i="20"/>
  <c r="D14" i="20"/>
  <c r="C14" i="20"/>
  <c r="U13" i="20"/>
  <c r="R13" i="20"/>
  <c r="O13" i="20" s="1"/>
  <c r="Q13" i="20"/>
  <c r="P13" i="20"/>
  <c r="L13" i="20"/>
  <c r="I13" i="20"/>
  <c r="F13" i="20"/>
  <c r="E13" i="20"/>
  <c r="D13" i="20"/>
  <c r="C13" i="20"/>
  <c r="U12" i="20"/>
  <c r="R12" i="20"/>
  <c r="O12" i="20" s="1"/>
  <c r="Q12" i="20"/>
  <c r="P12" i="20"/>
  <c r="L12" i="20"/>
  <c r="I12" i="20"/>
  <c r="F12" i="20"/>
  <c r="C12" i="20" s="1"/>
  <c r="E12" i="20"/>
  <c r="D12" i="20"/>
  <c r="U11" i="20"/>
  <c r="R11" i="20"/>
  <c r="O11" i="20" s="1"/>
  <c r="Q11" i="20"/>
  <c r="P11" i="20"/>
  <c r="L11" i="20"/>
  <c r="I11" i="20"/>
  <c r="F11" i="20"/>
  <c r="C11" i="20" s="1"/>
  <c r="E11" i="20"/>
  <c r="D11" i="20"/>
  <c r="U10" i="20"/>
  <c r="R10" i="20"/>
  <c r="O10" i="20" s="1"/>
  <c r="Q10" i="20"/>
  <c r="P10" i="20"/>
  <c r="L10" i="20"/>
  <c r="I10" i="20"/>
  <c r="F10" i="20"/>
  <c r="C10" i="20" s="1"/>
  <c r="E10" i="20"/>
  <c r="D10" i="20"/>
  <c r="A10" i="20"/>
  <c r="A11" i="20" s="1"/>
  <c r="A12" i="20" s="1"/>
  <c r="A13" i="20" s="1"/>
  <c r="A14" i="20" s="1"/>
  <c r="A15" i="20" s="1"/>
  <c r="A16" i="20" s="1"/>
  <c r="A17" i="20" s="1"/>
  <c r="A18" i="20" s="1"/>
  <c r="A19" i="20" s="1"/>
  <c r="A20" i="20" s="1"/>
  <c r="A21" i="20" s="1"/>
  <c r="A22" i="20" s="1"/>
  <c r="A23" i="20" s="1"/>
  <c r="A24" i="20" s="1"/>
  <c r="A25" i="20" s="1"/>
  <c r="A26" i="20" s="1"/>
  <c r="A27" i="20" s="1"/>
  <c r="U9" i="20"/>
  <c r="R9" i="20"/>
  <c r="R29" i="20" s="1"/>
  <c r="Q9" i="20"/>
  <c r="Q29" i="20" s="1"/>
  <c r="P9" i="20"/>
  <c r="P29" i="20" s="1"/>
  <c r="L9" i="20"/>
  <c r="L29" i="20" s="1"/>
  <c r="I9" i="20"/>
  <c r="I29" i="20" s="1"/>
  <c r="F9" i="20"/>
  <c r="F29" i="20" s="1"/>
  <c r="E9" i="20"/>
  <c r="D9" i="20"/>
  <c r="D29" i="20" s="1"/>
  <c r="C9" i="20" l="1"/>
  <c r="C29" i="20" s="1"/>
  <c r="O9" i="20"/>
  <c r="O29" i="20" s="1"/>
  <c r="H239" i="17" l="1"/>
  <c r="G239" i="17"/>
  <c r="F239" i="17"/>
  <c r="Q239" i="17"/>
  <c r="N239" i="17"/>
  <c r="K239" i="17"/>
  <c r="Y239" i="17" l="1"/>
  <c r="X239" i="17"/>
  <c r="E239" i="17"/>
  <c r="Q241" i="17"/>
  <c r="N241" i="17"/>
  <c r="K241" i="17"/>
  <c r="F241" i="17"/>
  <c r="X241" i="17" s="1"/>
  <c r="G241" i="17"/>
  <c r="Y241" i="17" s="1"/>
  <c r="H241" i="17"/>
  <c r="S237" i="17"/>
  <c r="R237" i="17"/>
  <c r="P237" i="17"/>
  <c r="O237" i="17"/>
  <c r="M237" i="17"/>
  <c r="L237" i="17"/>
  <c r="J237" i="17"/>
  <c r="I237" i="17"/>
  <c r="Q225" i="17"/>
  <c r="N225" i="17"/>
  <c r="K225" i="17"/>
  <c r="F225" i="17"/>
  <c r="G225" i="17"/>
  <c r="H225" i="17"/>
  <c r="Q216" i="17"/>
  <c r="N216" i="17"/>
  <c r="K216" i="17"/>
  <c r="F216" i="17"/>
  <c r="X216" i="17" s="1"/>
  <c r="G216" i="17"/>
  <c r="Y216" i="17" s="1"/>
  <c r="H216" i="17"/>
  <c r="Q200" i="17"/>
  <c r="Q201" i="17"/>
  <c r="Q202" i="17"/>
  <c r="N200" i="17"/>
  <c r="N201" i="17"/>
  <c r="N202" i="17"/>
  <c r="K202" i="17"/>
  <c r="K200" i="17"/>
  <c r="F202" i="17"/>
  <c r="G202" i="17"/>
  <c r="H202" i="17"/>
  <c r="F200" i="17"/>
  <c r="G200" i="17"/>
  <c r="H200" i="17"/>
  <c r="Q165" i="17"/>
  <c r="N165" i="17"/>
  <c r="K165" i="17"/>
  <c r="F165" i="17"/>
  <c r="X165" i="17" s="1"/>
  <c r="G165" i="17"/>
  <c r="H165" i="17"/>
  <c r="S164" i="17"/>
  <c r="R164" i="17"/>
  <c r="P164" i="17"/>
  <c r="O164" i="17"/>
  <c r="M164" i="17"/>
  <c r="L164" i="17"/>
  <c r="J164" i="17"/>
  <c r="I164" i="17"/>
  <c r="Q153" i="17"/>
  <c r="N153" i="17"/>
  <c r="K153" i="17"/>
  <c r="F153" i="17"/>
  <c r="X153" i="17" s="1"/>
  <c r="G153" i="17"/>
  <c r="H153" i="17"/>
  <c r="S152" i="17"/>
  <c r="R152" i="17"/>
  <c r="P152" i="17"/>
  <c r="O152" i="17"/>
  <c r="M152" i="17"/>
  <c r="L152" i="17"/>
  <c r="J152" i="17"/>
  <c r="I152" i="17"/>
  <c r="Q158" i="17"/>
  <c r="Q159" i="17"/>
  <c r="N158" i="17"/>
  <c r="N159" i="17"/>
  <c r="K158" i="17"/>
  <c r="K159" i="17"/>
  <c r="F158" i="17"/>
  <c r="G158" i="17"/>
  <c r="H158" i="17"/>
  <c r="F159" i="17"/>
  <c r="G159" i="17"/>
  <c r="H159" i="17"/>
  <c r="Q156" i="17"/>
  <c r="Q157" i="17"/>
  <c r="N156" i="17"/>
  <c r="N157" i="17"/>
  <c r="K156" i="17"/>
  <c r="K157" i="17"/>
  <c r="F156" i="17"/>
  <c r="G156" i="17"/>
  <c r="F157" i="17"/>
  <c r="X157" i="17" s="1"/>
  <c r="G157" i="17"/>
  <c r="Y157" i="17" s="1"/>
  <c r="H157" i="17"/>
  <c r="H156" i="17"/>
  <c r="Q154" i="17"/>
  <c r="N154" i="17"/>
  <c r="K154" i="17"/>
  <c r="F154" i="17"/>
  <c r="G154" i="17"/>
  <c r="H154" i="17"/>
  <c r="S139" i="17"/>
  <c r="R139" i="17"/>
  <c r="P139" i="17"/>
  <c r="O139" i="17"/>
  <c r="M139" i="17"/>
  <c r="L139" i="17"/>
  <c r="J139" i="17"/>
  <c r="I139" i="17"/>
  <c r="Q140" i="17"/>
  <c r="N140" i="17"/>
  <c r="K140" i="17"/>
  <c r="F140" i="17"/>
  <c r="X140" i="17" s="1"/>
  <c r="G140" i="17"/>
  <c r="Y140" i="17" s="1"/>
  <c r="H140" i="17"/>
  <c r="Q142" i="17"/>
  <c r="N142" i="17"/>
  <c r="K142" i="17"/>
  <c r="F142" i="17"/>
  <c r="X142" i="17" s="1"/>
  <c r="G142" i="17"/>
  <c r="H142" i="17"/>
  <c r="Q130" i="17"/>
  <c r="N130" i="17"/>
  <c r="K130" i="17"/>
  <c r="S129" i="17"/>
  <c r="R129" i="17"/>
  <c r="P129" i="17"/>
  <c r="O129" i="17"/>
  <c r="M129" i="17"/>
  <c r="L129" i="17"/>
  <c r="J129" i="17"/>
  <c r="I129" i="17"/>
  <c r="F130" i="17"/>
  <c r="G130" i="17"/>
  <c r="H130" i="17"/>
  <c r="Q108" i="17"/>
  <c r="N108" i="17"/>
  <c r="K108" i="17"/>
  <c r="F108" i="17"/>
  <c r="G108" i="17"/>
  <c r="H108" i="17"/>
  <c r="Q106" i="17"/>
  <c r="N106" i="17"/>
  <c r="K106" i="17"/>
  <c r="F106" i="17"/>
  <c r="G106" i="17"/>
  <c r="H106" i="17"/>
  <c r="S83" i="17"/>
  <c r="R83" i="17"/>
  <c r="P83" i="17"/>
  <c r="O83" i="17"/>
  <c r="M83" i="17"/>
  <c r="L83" i="17"/>
  <c r="J83" i="17"/>
  <c r="I83" i="17"/>
  <c r="Q93" i="17"/>
  <c r="N93" i="17"/>
  <c r="K93" i="17"/>
  <c r="F93" i="17"/>
  <c r="G93" i="17"/>
  <c r="H93" i="17"/>
  <c r="Q85" i="17"/>
  <c r="N85" i="17"/>
  <c r="K85" i="17"/>
  <c r="F85" i="17"/>
  <c r="G85" i="17"/>
  <c r="H85" i="17"/>
  <c r="Q74" i="17"/>
  <c r="Q75" i="17"/>
  <c r="N74" i="17"/>
  <c r="N75" i="17"/>
  <c r="K74" i="17"/>
  <c r="K75" i="17"/>
  <c r="F74" i="17"/>
  <c r="G74" i="17"/>
  <c r="H74" i="17"/>
  <c r="F75" i="17"/>
  <c r="X75" i="17" s="1"/>
  <c r="G75" i="17"/>
  <c r="H75" i="17"/>
  <c r="Q43" i="17"/>
  <c r="N43" i="17"/>
  <c r="K43" i="17"/>
  <c r="F43" i="17"/>
  <c r="G43" i="17"/>
  <c r="H43" i="17"/>
  <c r="Q22" i="17"/>
  <c r="N22" i="17"/>
  <c r="K22" i="17"/>
  <c r="F22" i="17"/>
  <c r="G22" i="17"/>
  <c r="H22" i="17"/>
  <c r="Q34" i="17"/>
  <c r="N34" i="17"/>
  <c r="K34" i="17"/>
  <c r="F34" i="17"/>
  <c r="X34" i="17" s="1"/>
  <c r="G34" i="17"/>
  <c r="H34" i="17"/>
  <c r="S16" i="17"/>
  <c r="R16" i="17"/>
  <c r="P16" i="17"/>
  <c r="O16" i="17"/>
  <c r="M16" i="17"/>
  <c r="L16" i="17"/>
  <c r="J16" i="17"/>
  <c r="I16" i="17"/>
  <c r="Q35" i="17"/>
  <c r="Q36" i="17"/>
  <c r="Q37" i="17"/>
  <c r="N35" i="17"/>
  <c r="N36" i="17"/>
  <c r="N37" i="17"/>
  <c r="K35" i="17"/>
  <c r="K36" i="17"/>
  <c r="K37" i="17"/>
  <c r="F35" i="17"/>
  <c r="G35" i="17"/>
  <c r="H35" i="17"/>
  <c r="F36" i="17"/>
  <c r="G36" i="17"/>
  <c r="H36" i="17"/>
  <c r="F37" i="17"/>
  <c r="X37" i="17" s="1"/>
  <c r="G37" i="17"/>
  <c r="Y37" i="17" s="1"/>
  <c r="H37" i="17"/>
  <c r="Q29" i="17"/>
  <c r="N29" i="17"/>
  <c r="K29" i="17"/>
  <c r="F29" i="17"/>
  <c r="G29" i="17"/>
  <c r="H29" i="17"/>
  <c r="Y225" i="17" l="1"/>
  <c r="Y202" i="17"/>
  <c r="Y200" i="17"/>
  <c r="Y165" i="17"/>
  <c r="Y159" i="17"/>
  <c r="Y158" i="17"/>
  <c r="Y156" i="17"/>
  <c r="Y154" i="17"/>
  <c r="Y153" i="17"/>
  <c r="Y142" i="17"/>
  <c r="Y130" i="17"/>
  <c r="Y108" i="17"/>
  <c r="Y106" i="17"/>
  <c r="Y85" i="17"/>
  <c r="Y93" i="17"/>
  <c r="Y75" i="17"/>
  <c r="Y74" i="17"/>
  <c r="Y43" i="17"/>
  <c r="Y29" i="17"/>
  <c r="Y22" i="17"/>
  <c r="Y36" i="17"/>
  <c r="Y35" i="17"/>
  <c r="Y34" i="17"/>
  <c r="W239" i="17"/>
  <c r="X225" i="17"/>
  <c r="X202" i="17"/>
  <c r="X200" i="17"/>
  <c r="X159" i="17"/>
  <c r="X158" i="17"/>
  <c r="X156" i="17"/>
  <c r="X154" i="17"/>
  <c r="X130" i="17"/>
  <c r="X108" i="17"/>
  <c r="X106" i="17"/>
  <c r="X85" i="17"/>
  <c r="X93" i="17"/>
  <c r="X74" i="17"/>
  <c r="X43" i="17"/>
  <c r="X29" i="17"/>
  <c r="X22" i="17"/>
  <c r="X36" i="17"/>
  <c r="X35" i="17"/>
  <c r="E225" i="17"/>
  <c r="E241" i="17"/>
  <c r="W241" i="17" s="1"/>
  <c r="E216" i="17"/>
  <c r="W216" i="17" s="1"/>
  <c r="E202" i="17"/>
  <c r="E200" i="17"/>
  <c r="E165" i="17"/>
  <c r="E153" i="17"/>
  <c r="E157" i="17"/>
  <c r="W157" i="17" s="1"/>
  <c r="E158" i="17"/>
  <c r="E159" i="17"/>
  <c r="E156" i="17"/>
  <c r="E154" i="17"/>
  <c r="E140" i="17"/>
  <c r="W140" i="17" s="1"/>
  <c r="E142" i="17"/>
  <c r="E130" i="17"/>
  <c r="E108" i="17"/>
  <c r="E106" i="17"/>
  <c r="E93" i="17"/>
  <c r="E85" i="17"/>
  <c r="E74" i="17"/>
  <c r="E75" i="17"/>
  <c r="E43" i="17"/>
  <c r="E22" i="17"/>
  <c r="E34" i="17"/>
  <c r="E37" i="17"/>
  <c r="W37" i="17" s="1"/>
  <c r="E36" i="17"/>
  <c r="E35" i="17"/>
  <c r="E29" i="17"/>
  <c r="W165" i="17" l="1"/>
  <c r="W153" i="17"/>
  <c r="W142" i="17"/>
  <c r="W75" i="17"/>
  <c r="W34" i="17"/>
  <c r="W225" i="17"/>
  <c r="W202" i="17"/>
  <c r="W200" i="17"/>
  <c r="W159" i="17"/>
  <c r="W158" i="17"/>
  <c r="W156" i="17"/>
  <c r="W154" i="17"/>
  <c r="W130" i="17"/>
  <c r="W108" i="17"/>
  <c r="W106" i="17"/>
  <c r="W85" i="17"/>
  <c r="W93" i="17"/>
  <c r="W74" i="17"/>
  <c r="W43" i="17"/>
  <c r="W29" i="17"/>
  <c r="W22" i="17"/>
  <c r="W36" i="17"/>
  <c r="W35" i="17"/>
  <c r="S29" i="18"/>
  <c r="R29" i="18"/>
  <c r="P29" i="18"/>
  <c r="O29" i="18"/>
  <c r="N29" i="18"/>
  <c r="L29" i="18"/>
  <c r="K29" i="18"/>
  <c r="J29" i="18"/>
  <c r="I29" i="18"/>
  <c r="H29" i="18"/>
  <c r="F29" i="18"/>
  <c r="E29" i="18"/>
  <c r="M28" i="18"/>
  <c r="C28" i="18"/>
  <c r="Q27" i="18"/>
  <c r="M27" i="18" s="1"/>
  <c r="D27" i="18"/>
  <c r="C27" i="18" s="1"/>
  <c r="Q26" i="18"/>
  <c r="M26" i="18"/>
  <c r="D26" i="18"/>
  <c r="C26" i="18"/>
  <c r="Q25" i="18"/>
  <c r="M25" i="18" s="1"/>
  <c r="N25" i="18"/>
  <c r="J25" i="18"/>
  <c r="G25" i="18"/>
  <c r="C25" i="18" s="1"/>
  <c r="D25" i="18"/>
  <c r="Q24" i="18"/>
  <c r="M24" i="18" s="1"/>
  <c r="N24" i="18"/>
  <c r="J24" i="18"/>
  <c r="G24" i="18"/>
  <c r="C24" i="18" s="1"/>
  <c r="D24" i="18"/>
  <c r="Q23" i="18"/>
  <c r="M23" i="18" s="1"/>
  <c r="N23" i="18"/>
  <c r="J23" i="18"/>
  <c r="G23" i="18"/>
  <c r="C23" i="18" s="1"/>
  <c r="D23" i="18"/>
  <c r="Q22" i="18"/>
  <c r="M22" i="18" s="1"/>
  <c r="N22" i="18"/>
  <c r="J22" i="18"/>
  <c r="G22" i="18"/>
  <c r="C22" i="18" s="1"/>
  <c r="D22" i="18"/>
  <c r="Q21" i="18"/>
  <c r="M21" i="18" s="1"/>
  <c r="N21" i="18"/>
  <c r="J21" i="18"/>
  <c r="G21" i="18"/>
  <c r="C21" i="18" s="1"/>
  <c r="D21" i="18"/>
  <c r="Q20" i="18"/>
  <c r="M20" i="18" s="1"/>
  <c r="N20" i="18"/>
  <c r="J20" i="18"/>
  <c r="G20" i="18"/>
  <c r="C20" i="18" s="1"/>
  <c r="D20" i="18"/>
  <c r="Q19" i="18"/>
  <c r="M19" i="18" s="1"/>
  <c r="N19" i="18"/>
  <c r="J19" i="18"/>
  <c r="G19" i="18"/>
  <c r="C19" i="18" s="1"/>
  <c r="D19" i="18"/>
  <c r="Q18" i="18"/>
  <c r="M18" i="18" s="1"/>
  <c r="N18" i="18"/>
  <c r="J18" i="18"/>
  <c r="G18" i="18"/>
  <c r="C18" i="18" s="1"/>
  <c r="D18" i="18"/>
  <c r="Q17" i="18"/>
  <c r="M17" i="18" s="1"/>
  <c r="N17" i="18"/>
  <c r="J17" i="18"/>
  <c r="G17" i="18"/>
  <c r="C17" i="18" s="1"/>
  <c r="D17" i="18"/>
  <c r="Q16" i="18"/>
  <c r="M16" i="18" s="1"/>
  <c r="N16" i="18"/>
  <c r="J16" i="18"/>
  <c r="G16" i="18"/>
  <c r="C16" i="18" s="1"/>
  <c r="D16" i="18"/>
  <c r="Q15" i="18"/>
  <c r="M15" i="18" s="1"/>
  <c r="N15" i="18"/>
  <c r="J15" i="18"/>
  <c r="G15" i="18"/>
  <c r="C15" i="18" s="1"/>
  <c r="D15" i="18"/>
  <c r="Q14" i="18"/>
  <c r="M14" i="18" s="1"/>
  <c r="N14" i="18"/>
  <c r="J14" i="18"/>
  <c r="G14" i="18"/>
  <c r="C14" i="18" s="1"/>
  <c r="D14" i="18"/>
  <c r="Q13" i="18"/>
  <c r="M13" i="18" s="1"/>
  <c r="N13" i="18"/>
  <c r="J13" i="18"/>
  <c r="G13" i="18"/>
  <c r="C13" i="18" s="1"/>
  <c r="D13" i="18"/>
  <c r="Q12" i="18"/>
  <c r="M12" i="18" s="1"/>
  <c r="N12" i="18"/>
  <c r="J12" i="18"/>
  <c r="G12" i="18"/>
  <c r="C12" i="18" s="1"/>
  <c r="D12" i="18"/>
  <c r="Q11" i="18"/>
  <c r="M11" i="18" s="1"/>
  <c r="N11" i="18"/>
  <c r="J11" i="18"/>
  <c r="G11" i="18"/>
  <c r="C11" i="18" s="1"/>
  <c r="D11" i="18"/>
  <c r="Q10" i="18"/>
  <c r="M10" i="18" s="1"/>
  <c r="N10" i="18"/>
  <c r="J10" i="18"/>
  <c r="G10" i="18"/>
  <c r="C10" i="18" s="1"/>
  <c r="D10" i="18"/>
  <c r="A10" i="18"/>
  <c r="A11" i="18" s="1"/>
  <c r="A12" i="18" s="1"/>
  <c r="A13" i="18" s="1"/>
  <c r="A14" i="18" s="1"/>
  <c r="A15" i="18" s="1"/>
  <c r="A16" i="18" s="1"/>
  <c r="A17" i="18" s="1"/>
  <c r="A18" i="18" s="1"/>
  <c r="A19" i="18" s="1"/>
  <c r="A20" i="18" s="1"/>
  <c r="A21" i="18" s="1"/>
  <c r="A22" i="18" s="1"/>
  <c r="A23" i="18" s="1"/>
  <c r="A24" i="18" s="1"/>
  <c r="A25" i="18" s="1"/>
  <c r="A26" i="18" s="1"/>
  <c r="A27" i="18" s="1"/>
  <c r="Q9" i="18"/>
  <c r="Q29" i="18" s="1"/>
  <c r="N9" i="18"/>
  <c r="J9" i="18"/>
  <c r="G9" i="18"/>
  <c r="G29" i="18" s="1"/>
  <c r="D9" i="18"/>
  <c r="C9" i="18" l="1"/>
  <c r="C29" i="18" s="1"/>
  <c r="M9" i="18"/>
  <c r="M29" i="18" s="1"/>
  <c r="D29" i="18"/>
  <c r="Q221" i="17" l="1"/>
  <c r="N221" i="17"/>
  <c r="K221" i="17"/>
  <c r="H221" i="17"/>
  <c r="G221" i="17"/>
  <c r="F221" i="17"/>
  <c r="Q208" i="17"/>
  <c r="N208" i="17"/>
  <c r="K208" i="17"/>
  <c r="H208" i="17"/>
  <c r="G208" i="17"/>
  <c r="F208" i="17"/>
  <c r="Q197" i="17"/>
  <c r="N197" i="17"/>
  <c r="K197" i="17"/>
  <c r="H197" i="17"/>
  <c r="G197" i="17"/>
  <c r="F197" i="17"/>
  <c r="Q178" i="17"/>
  <c r="N178" i="17"/>
  <c r="K178" i="17"/>
  <c r="H178" i="17"/>
  <c r="G178" i="17"/>
  <c r="F178" i="17"/>
  <c r="Q172" i="17"/>
  <c r="N172" i="17"/>
  <c r="K172" i="17"/>
  <c r="H172" i="17"/>
  <c r="G172" i="17"/>
  <c r="F172" i="17"/>
  <c r="Q163" i="17"/>
  <c r="N163" i="17"/>
  <c r="K163" i="17"/>
  <c r="H163" i="17"/>
  <c r="G163" i="17"/>
  <c r="F163" i="17"/>
  <c r="Q151" i="17"/>
  <c r="N151" i="17"/>
  <c r="K151" i="17"/>
  <c r="H151" i="17"/>
  <c r="G151" i="17"/>
  <c r="F151" i="17"/>
  <c r="Q138" i="17"/>
  <c r="N138" i="17"/>
  <c r="K138" i="17"/>
  <c r="H138" i="17"/>
  <c r="G138" i="17"/>
  <c r="F138" i="17"/>
  <c r="X138" i="17" s="1"/>
  <c r="Q128" i="17"/>
  <c r="N128" i="17"/>
  <c r="K128" i="17"/>
  <c r="H128" i="17"/>
  <c r="G128" i="17"/>
  <c r="F128" i="17"/>
  <c r="Q116" i="17"/>
  <c r="N116" i="17"/>
  <c r="K116" i="17"/>
  <c r="H116" i="17"/>
  <c r="G116" i="17"/>
  <c r="F116" i="17"/>
  <c r="Q95" i="17"/>
  <c r="N95" i="17"/>
  <c r="K95" i="17"/>
  <c r="H95" i="17"/>
  <c r="G95" i="17"/>
  <c r="F95" i="17"/>
  <c r="X95" i="17" s="1"/>
  <c r="Q82" i="17"/>
  <c r="N82" i="17"/>
  <c r="K82" i="17"/>
  <c r="H82" i="17"/>
  <c r="G82" i="17"/>
  <c r="F82" i="17"/>
  <c r="Q71" i="17"/>
  <c r="N71" i="17"/>
  <c r="K71" i="17"/>
  <c r="H71" i="17"/>
  <c r="G71" i="17"/>
  <c r="F71" i="17"/>
  <c r="Q63" i="17"/>
  <c r="N63" i="17"/>
  <c r="K63" i="17"/>
  <c r="H63" i="17"/>
  <c r="G63" i="17"/>
  <c r="F63" i="17"/>
  <c r="X63" i="17" s="1"/>
  <c r="G39" i="17"/>
  <c r="F39" i="17"/>
  <c r="Q52" i="17"/>
  <c r="N52" i="17"/>
  <c r="K52" i="17"/>
  <c r="H52" i="17"/>
  <c r="G52" i="17"/>
  <c r="F52" i="17"/>
  <c r="Q39" i="17"/>
  <c r="N39" i="17"/>
  <c r="K39" i="17"/>
  <c r="H39" i="17"/>
  <c r="Y221" i="17" l="1"/>
  <c r="Y208" i="17"/>
  <c r="Y197" i="17"/>
  <c r="Y178" i="17"/>
  <c r="Y172" i="17"/>
  <c r="Y163" i="17"/>
  <c r="Y151" i="17"/>
  <c r="Y138" i="17"/>
  <c r="Y128" i="17"/>
  <c r="Y116" i="17"/>
  <c r="Y95" i="17"/>
  <c r="Y82" i="17"/>
  <c r="Y71" i="17"/>
  <c r="Y63" i="17"/>
  <c r="Y52" i="17"/>
  <c r="Y39" i="17"/>
  <c r="X221" i="17"/>
  <c r="X208" i="17"/>
  <c r="X197" i="17"/>
  <c r="X178" i="17"/>
  <c r="X172" i="17"/>
  <c r="X163" i="17"/>
  <c r="X151" i="17"/>
  <c r="X128" i="17"/>
  <c r="X116" i="17"/>
  <c r="X82" i="17"/>
  <c r="X71" i="17"/>
  <c r="X52" i="17"/>
  <c r="X39" i="17"/>
  <c r="E178" i="17"/>
  <c r="E208" i="17"/>
  <c r="E128" i="17"/>
  <c r="E138" i="17"/>
  <c r="E163" i="17"/>
  <c r="E95" i="17"/>
  <c r="E52" i="17"/>
  <c r="E197" i="17"/>
  <c r="E221" i="17"/>
  <c r="E39" i="17"/>
  <c r="E71" i="17"/>
  <c r="E63" i="17"/>
  <c r="E116" i="17"/>
  <c r="E151" i="17"/>
  <c r="E172" i="17"/>
  <c r="E82" i="17"/>
  <c r="W138" i="17" l="1"/>
  <c r="W95" i="17"/>
  <c r="W63" i="17"/>
  <c r="W221" i="17"/>
  <c r="W208" i="17"/>
  <c r="W197" i="17"/>
  <c r="W178" i="17"/>
  <c r="W172" i="17"/>
  <c r="W163" i="17"/>
  <c r="W151" i="17"/>
  <c r="W128" i="17"/>
  <c r="W116" i="17"/>
  <c r="W82" i="17"/>
  <c r="W71" i="17"/>
  <c r="W52" i="17"/>
  <c r="W39" i="17"/>
  <c r="Q236" i="17"/>
  <c r="N236" i="17"/>
  <c r="K236" i="17"/>
  <c r="H236" i="17"/>
  <c r="G236" i="17"/>
  <c r="F236" i="17"/>
  <c r="Q101" i="17"/>
  <c r="N101" i="17"/>
  <c r="K101" i="17"/>
  <c r="H101" i="17"/>
  <c r="G101" i="17"/>
  <c r="F101" i="17"/>
  <c r="Q243" i="17"/>
  <c r="N243" i="17"/>
  <c r="K243" i="17"/>
  <c r="H243" i="17"/>
  <c r="G243" i="17"/>
  <c r="F243" i="17"/>
  <c r="Q242" i="17"/>
  <c r="N242" i="17"/>
  <c r="K242" i="17"/>
  <c r="H242" i="17"/>
  <c r="G242" i="17"/>
  <c r="F242" i="17"/>
  <c r="Q240" i="17"/>
  <c r="N240" i="17"/>
  <c r="K240" i="17"/>
  <c r="H240" i="17"/>
  <c r="G240" i="17"/>
  <c r="F240" i="17"/>
  <c r="Q238" i="17"/>
  <c r="N238" i="17"/>
  <c r="K238" i="17"/>
  <c r="H238" i="17"/>
  <c r="G238" i="17"/>
  <c r="F238" i="17"/>
  <c r="S235" i="17"/>
  <c r="R235" i="17"/>
  <c r="P235" i="17"/>
  <c r="L235" i="17"/>
  <c r="J235" i="17"/>
  <c r="Q234" i="17"/>
  <c r="N234" i="17"/>
  <c r="K234" i="17"/>
  <c r="H234" i="17"/>
  <c r="G234" i="17"/>
  <c r="F234" i="17"/>
  <c r="Q233" i="17"/>
  <c r="N233" i="17"/>
  <c r="K233" i="17"/>
  <c r="H233" i="17"/>
  <c r="G233" i="17"/>
  <c r="F233" i="17"/>
  <c r="Q232" i="17"/>
  <c r="N232" i="17"/>
  <c r="K232" i="17"/>
  <c r="H232" i="17"/>
  <c r="G232" i="17"/>
  <c r="F232" i="17"/>
  <c r="Q231" i="17"/>
  <c r="N231" i="17"/>
  <c r="K231" i="17"/>
  <c r="H231" i="17"/>
  <c r="G231" i="17"/>
  <c r="F231" i="17"/>
  <c r="Q230" i="17"/>
  <c r="N230" i="17"/>
  <c r="K230" i="17"/>
  <c r="H230" i="17"/>
  <c r="G230" i="17"/>
  <c r="F230" i="17"/>
  <c r="Q229" i="17"/>
  <c r="N229" i="17"/>
  <c r="K229" i="17"/>
  <c r="H229" i="17"/>
  <c r="G229" i="17"/>
  <c r="F229" i="17"/>
  <c r="Q228" i="17"/>
  <c r="N228" i="17"/>
  <c r="K228" i="17"/>
  <c r="H228" i="17"/>
  <c r="G228" i="17"/>
  <c r="F228" i="17"/>
  <c r="Q226" i="17"/>
  <c r="N226" i="17"/>
  <c r="K226" i="17"/>
  <c r="H226" i="17"/>
  <c r="G226" i="17"/>
  <c r="F226" i="17"/>
  <c r="Q224" i="17"/>
  <c r="N224" i="17"/>
  <c r="K224" i="17"/>
  <c r="H224" i="17"/>
  <c r="G224" i="17"/>
  <c r="F224" i="17"/>
  <c r="Q223" i="17"/>
  <c r="N223" i="17"/>
  <c r="K223" i="17"/>
  <c r="H223" i="17"/>
  <c r="G223" i="17"/>
  <c r="F223" i="17"/>
  <c r="S222" i="17"/>
  <c r="S220" i="17" s="1"/>
  <c r="R222" i="17"/>
  <c r="R220" i="17" s="1"/>
  <c r="P222" i="17"/>
  <c r="O222" i="17"/>
  <c r="O220" i="17" s="1"/>
  <c r="M222" i="17"/>
  <c r="M220" i="17" s="1"/>
  <c r="L222" i="17"/>
  <c r="J222" i="17"/>
  <c r="I222" i="17"/>
  <c r="I220" i="17" s="1"/>
  <c r="Q219" i="17"/>
  <c r="N219" i="17"/>
  <c r="K219" i="17"/>
  <c r="H219" i="17"/>
  <c r="G219" i="17"/>
  <c r="F219" i="17"/>
  <c r="Q218" i="17"/>
  <c r="N218" i="17"/>
  <c r="K218" i="17"/>
  <c r="H218" i="17"/>
  <c r="G218" i="17"/>
  <c r="F218" i="17"/>
  <c r="Q215" i="17"/>
  <c r="N215" i="17"/>
  <c r="K215" i="17"/>
  <c r="H215" i="17"/>
  <c r="G215" i="17"/>
  <c r="F215" i="17"/>
  <c r="Q214" i="17"/>
  <c r="N214" i="17"/>
  <c r="K214" i="17"/>
  <c r="H214" i="17"/>
  <c r="G214" i="17"/>
  <c r="F214" i="17"/>
  <c r="Q213" i="17"/>
  <c r="N213" i="17"/>
  <c r="K213" i="17"/>
  <c r="H213" i="17"/>
  <c r="G213" i="17"/>
  <c r="F213" i="17"/>
  <c r="Q212" i="17"/>
  <c r="N212" i="17"/>
  <c r="K212" i="17"/>
  <c r="H212" i="17"/>
  <c r="G212" i="17"/>
  <c r="F212" i="17"/>
  <c r="Q211" i="17"/>
  <c r="N211" i="17"/>
  <c r="K211" i="17"/>
  <c r="H211" i="17"/>
  <c r="G211" i="17"/>
  <c r="F211" i="17"/>
  <c r="S207" i="17"/>
  <c r="P207" i="17"/>
  <c r="O207" i="17"/>
  <c r="M207" i="17"/>
  <c r="L207" i="17"/>
  <c r="J207" i="17"/>
  <c r="I207" i="17"/>
  <c r="Q206" i="17"/>
  <c r="N206" i="17"/>
  <c r="K206" i="17"/>
  <c r="H206" i="17"/>
  <c r="G206" i="17"/>
  <c r="F206" i="17"/>
  <c r="Q204" i="17"/>
  <c r="N204" i="17"/>
  <c r="K204" i="17"/>
  <c r="H204" i="17"/>
  <c r="G204" i="17"/>
  <c r="F204" i="17"/>
  <c r="Q203" i="17"/>
  <c r="N203" i="17"/>
  <c r="K203" i="17"/>
  <c r="H203" i="17"/>
  <c r="G203" i="17"/>
  <c r="F203" i="17"/>
  <c r="K201" i="17"/>
  <c r="H201" i="17"/>
  <c r="G201" i="17"/>
  <c r="F201" i="17"/>
  <c r="Q199" i="17"/>
  <c r="N199" i="17"/>
  <c r="K199" i="17"/>
  <c r="H199" i="17"/>
  <c r="G199" i="17"/>
  <c r="F199" i="17"/>
  <c r="S198" i="17"/>
  <c r="S196" i="17" s="1"/>
  <c r="R198" i="17"/>
  <c r="R196" i="17" s="1"/>
  <c r="P198" i="17"/>
  <c r="O198" i="17"/>
  <c r="O196" i="17" s="1"/>
  <c r="M198" i="17"/>
  <c r="M196" i="17" s="1"/>
  <c r="L198" i="17"/>
  <c r="J198" i="17"/>
  <c r="J196" i="17" s="1"/>
  <c r="I198" i="17"/>
  <c r="I196" i="17" s="1"/>
  <c r="Q195" i="17"/>
  <c r="N195" i="17"/>
  <c r="K195" i="17"/>
  <c r="H195" i="17"/>
  <c r="G195" i="17"/>
  <c r="F195" i="17"/>
  <c r="Q194" i="17"/>
  <c r="N194" i="17"/>
  <c r="K194" i="17"/>
  <c r="H194" i="17"/>
  <c r="G194" i="17"/>
  <c r="F194" i="17"/>
  <c r="Q193" i="17"/>
  <c r="N193" i="17"/>
  <c r="K193" i="17"/>
  <c r="H193" i="17"/>
  <c r="G193" i="17"/>
  <c r="F193" i="17"/>
  <c r="Q192" i="17"/>
  <c r="N192" i="17"/>
  <c r="K192" i="17"/>
  <c r="H192" i="17"/>
  <c r="G192" i="17"/>
  <c r="F192" i="17"/>
  <c r="Q191" i="17"/>
  <c r="N191" i="17"/>
  <c r="K191" i="17"/>
  <c r="H191" i="17"/>
  <c r="G191" i="17"/>
  <c r="F191" i="17"/>
  <c r="Q190" i="17"/>
  <c r="N190" i="17"/>
  <c r="K190" i="17"/>
  <c r="H190" i="17"/>
  <c r="G190" i="17"/>
  <c r="F190" i="17"/>
  <c r="Q189" i="17"/>
  <c r="N189" i="17"/>
  <c r="K189" i="17"/>
  <c r="H189" i="17"/>
  <c r="G189" i="17"/>
  <c r="F189" i="17"/>
  <c r="Q188" i="17"/>
  <c r="N188" i="17"/>
  <c r="K188" i="17"/>
  <c r="H188" i="17"/>
  <c r="G188" i="17"/>
  <c r="F188" i="17"/>
  <c r="Q187" i="17"/>
  <c r="N187" i="17"/>
  <c r="K187" i="17"/>
  <c r="H187" i="17"/>
  <c r="G187" i="17"/>
  <c r="F187" i="17"/>
  <c r="Q186" i="17"/>
  <c r="N186" i="17"/>
  <c r="K186" i="17"/>
  <c r="H186" i="17"/>
  <c r="G186" i="17"/>
  <c r="F186" i="17"/>
  <c r="Q185" i="17"/>
  <c r="N185" i="17"/>
  <c r="K185" i="17"/>
  <c r="H185" i="17"/>
  <c r="G185" i="17"/>
  <c r="F185" i="17"/>
  <c r="Q184" i="17"/>
  <c r="N184" i="17"/>
  <c r="K184" i="17"/>
  <c r="H184" i="17"/>
  <c r="G184" i="17"/>
  <c r="F184" i="17"/>
  <c r="Q183" i="17"/>
  <c r="N183" i="17"/>
  <c r="K183" i="17"/>
  <c r="H183" i="17"/>
  <c r="G183" i="17"/>
  <c r="F183" i="17"/>
  <c r="Q182" i="17"/>
  <c r="N182" i="17"/>
  <c r="K182" i="17"/>
  <c r="H182" i="17"/>
  <c r="G182" i="17"/>
  <c r="F182" i="17"/>
  <c r="Q181" i="17"/>
  <c r="N181" i="17"/>
  <c r="K181" i="17"/>
  <c r="H181" i="17"/>
  <c r="G181" i="17"/>
  <c r="F181" i="17"/>
  <c r="Q180" i="17"/>
  <c r="N180" i="17"/>
  <c r="K180" i="17"/>
  <c r="H180" i="17"/>
  <c r="G180" i="17"/>
  <c r="F180" i="17"/>
  <c r="S179" i="17"/>
  <c r="S177" i="17" s="1"/>
  <c r="R179" i="17"/>
  <c r="P179" i="17"/>
  <c r="P177" i="17" s="1"/>
  <c r="O179" i="17"/>
  <c r="O177" i="17" s="1"/>
  <c r="M179" i="17"/>
  <c r="M177" i="17" s="1"/>
  <c r="L179" i="17"/>
  <c r="J179" i="17"/>
  <c r="I179" i="17"/>
  <c r="Q176" i="17"/>
  <c r="N176" i="17"/>
  <c r="K176" i="17"/>
  <c r="H176" i="17"/>
  <c r="G176" i="17"/>
  <c r="F176" i="17"/>
  <c r="Q175" i="17"/>
  <c r="N175" i="17"/>
  <c r="K175" i="17"/>
  <c r="H175" i="17"/>
  <c r="G175" i="17"/>
  <c r="F175" i="17"/>
  <c r="Q174" i="17"/>
  <c r="N174" i="17"/>
  <c r="K174" i="17"/>
  <c r="H174" i="17"/>
  <c r="G174" i="17"/>
  <c r="F174" i="17"/>
  <c r="S173" i="17"/>
  <c r="S171" i="17" s="1"/>
  <c r="R173" i="17"/>
  <c r="R171" i="17" s="1"/>
  <c r="P173" i="17"/>
  <c r="P171" i="17" s="1"/>
  <c r="O173" i="17"/>
  <c r="M173" i="17"/>
  <c r="L173" i="17"/>
  <c r="L171" i="17" s="1"/>
  <c r="J173" i="17"/>
  <c r="J171" i="17" s="1"/>
  <c r="I173" i="17"/>
  <c r="Q170" i="17"/>
  <c r="N170" i="17"/>
  <c r="K170" i="17"/>
  <c r="H170" i="17"/>
  <c r="G170" i="17"/>
  <c r="F170" i="17"/>
  <c r="Q169" i="17"/>
  <c r="N169" i="17"/>
  <c r="K169" i="17"/>
  <c r="H169" i="17"/>
  <c r="G169" i="17"/>
  <c r="F169" i="17"/>
  <c r="Q168" i="17"/>
  <c r="N168" i="17"/>
  <c r="K168" i="17"/>
  <c r="H168" i="17"/>
  <c r="G168" i="17"/>
  <c r="F168" i="17"/>
  <c r="Q167" i="17"/>
  <c r="N167" i="17"/>
  <c r="K167" i="17"/>
  <c r="H167" i="17"/>
  <c r="G167" i="17"/>
  <c r="F167" i="17"/>
  <c r="Q166" i="17"/>
  <c r="N166" i="17"/>
  <c r="K166" i="17"/>
  <c r="H166" i="17"/>
  <c r="G166" i="17"/>
  <c r="F166" i="17"/>
  <c r="S162" i="17"/>
  <c r="P162" i="17"/>
  <c r="O162" i="17"/>
  <c r="L162" i="17"/>
  <c r="I162" i="17"/>
  <c r="Q161" i="17"/>
  <c r="N161" i="17"/>
  <c r="K161" i="17"/>
  <c r="H161" i="17"/>
  <c r="G161" i="17"/>
  <c r="Y161" i="17" s="1"/>
  <c r="F161" i="17"/>
  <c r="Q160" i="17"/>
  <c r="N160" i="17"/>
  <c r="K160" i="17"/>
  <c r="H160" i="17"/>
  <c r="G160" i="17"/>
  <c r="Y160" i="17" s="1"/>
  <c r="F160" i="17"/>
  <c r="S150" i="17"/>
  <c r="R150" i="17"/>
  <c r="P150" i="17"/>
  <c r="O150" i="17"/>
  <c r="M150" i="17"/>
  <c r="J150" i="17"/>
  <c r="Q149" i="17"/>
  <c r="N149" i="17"/>
  <c r="K149" i="17"/>
  <c r="H149" i="17"/>
  <c r="G149" i="17"/>
  <c r="F149" i="17"/>
  <c r="Q148" i="17"/>
  <c r="N148" i="17"/>
  <c r="K148" i="17"/>
  <c r="H148" i="17"/>
  <c r="G148" i="17"/>
  <c r="F148" i="17"/>
  <c r="Q147" i="17"/>
  <c r="N147" i="17"/>
  <c r="K147" i="17"/>
  <c r="H147" i="17"/>
  <c r="G147" i="17"/>
  <c r="F147" i="17"/>
  <c r="X147" i="17" s="1"/>
  <c r="Q146" i="17"/>
  <c r="N146" i="17"/>
  <c r="K146" i="17"/>
  <c r="H146" i="17"/>
  <c r="G146" i="17"/>
  <c r="F146" i="17"/>
  <c r="X146" i="17" s="1"/>
  <c r="Q145" i="17"/>
  <c r="N145" i="17"/>
  <c r="K145" i="17"/>
  <c r="H145" i="17"/>
  <c r="G145" i="17"/>
  <c r="F145" i="17"/>
  <c r="Q144" i="17"/>
  <c r="N144" i="17"/>
  <c r="K144" i="17"/>
  <c r="H144" i="17"/>
  <c r="G144" i="17"/>
  <c r="F144" i="17"/>
  <c r="Q143" i="17"/>
  <c r="N143" i="17"/>
  <c r="K143" i="17"/>
  <c r="H143" i="17"/>
  <c r="G143" i="17"/>
  <c r="F143" i="17"/>
  <c r="Q141" i="17"/>
  <c r="N141" i="17"/>
  <c r="K141" i="17"/>
  <c r="H141" i="17"/>
  <c r="G141" i="17"/>
  <c r="F141" i="17"/>
  <c r="S137" i="17"/>
  <c r="R137" i="17"/>
  <c r="P137" i="17"/>
  <c r="O137" i="17"/>
  <c r="M137" i="17"/>
  <c r="J137" i="17"/>
  <c r="Q136" i="17"/>
  <c r="N136" i="17"/>
  <c r="K136" i="17"/>
  <c r="H136" i="17"/>
  <c r="G136" i="17"/>
  <c r="F136" i="17"/>
  <c r="Q135" i="17"/>
  <c r="N135" i="17"/>
  <c r="K135" i="17"/>
  <c r="H135" i="17"/>
  <c r="G135" i="17"/>
  <c r="F135" i="17"/>
  <c r="Q134" i="17"/>
  <c r="N134" i="17"/>
  <c r="K134" i="17"/>
  <c r="H134" i="17"/>
  <c r="G134" i="17"/>
  <c r="F134" i="17"/>
  <c r="Q133" i="17"/>
  <c r="N133" i="17"/>
  <c r="K133" i="17"/>
  <c r="H133" i="17"/>
  <c r="G133" i="17"/>
  <c r="F133" i="17"/>
  <c r="Q132" i="17"/>
  <c r="N132" i="17"/>
  <c r="K132" i="17"/>
  <c r="H132" i="17"/>
  <c r="G132" i="17"/>
  <c r="F132" i="17"/>
  <c r="Q131" i="17"/>
  <c r="N131" i="17"/>
  <c r="K131" i="17"/>
  <c r="H131" i="17"/>
  <c r="G131" i="17"/>
  <c r="F131" i="17"/>
  <c r="S127" i="17"/>
  <c r="P127" i="17"/>
  <c r="M127" i="17"/>
  <c r="I127" i="17"/>
  <c r="Q126" i="17"/>
  <c r="N126" i="17"/>
  <c r="K126" i="17"/>
  <c r="H126" i="17"/>
  <c r="G126" i="17"/>
  <c r="F126" i="17"/>
  <c r="Q125" i="17"/>
  <c r="N125" i="17"/>
  <c r="K125" i="17"/>
  <c r="H125" i="17"/>
  <c r="G125" i="17"/>
  <c r="F125" i="17"/>
  <c r="Q124" i="17"/>
  <c r="N124" i="17"/>
  <c r="K124" i="17"/>
  <c r="H124" i="17"/>
  <c r="G124" i="17"/>
  <c r="F124" i="17"/>
  <c r="Q123" i="17"/>
  <c r="N123" i="17"/>
  <c r="K123" i="17"/>
  <c r="H123" i="17"/>
  <c r="G123" i="17"/>
  <c r="F123" i="17"/>
  <c r="Q122" i="17"/>
  <c r="N122" i="17"/>
  <c r="K122" i="17"/>
  <c r="H122" i="17"/>
  <c r="G122" i="17"/>
  <c r="F122" i="17"/>
  <c r="Q121" i="17"/>
  <c r="N121" i="17"/>
  <c r="K121" i="17"/>
  <c r="H121" i="17"/>
  <c r="G121" i="17"/>
  <c r="F121" i="17"/>
  <c r="Q120" i="17"/>
  <c r="N120" i="17"/>
  <c r="K120" i="17"/>
  <c r="H120" i="17"/>
  <c r="G120" i="17"/>
  <c r="F120" i="17"/>
  <c r="Q119" i="17"/>
  <c r="N119" i="17"/>
  <c r="K119" i="17"/>
  <c r="H119" i="17"/>
  <c r="G119" i="17"/>
  <c r="F119" i="17"/>
  <c r="Q118" i="17"/>
  <c r="N118" i="17"/>
  <c r="K118" i="17"/>
  <c r="H118" i="17"/>
  <c r="G118" i="17"/>
  <c r="F118" i="17"/>
  <c r="S117" i="17"/>
  <c r="S115" i="17" s="1"/>
  <c r="R117" i="17"/>
  <c r="P117" i="17"/>
  <c r="P115" i="17" s="1"/>
  <c r="O117" i="17"/>
  <c r="M117" i="17"/>
  <c r="M115" i="17" s="1"/>
  <c r="L117" i="17"/>
  <c r="J117" i="17"/>
  <c r="J115" i="17" s="1"/>
  <c r="I117" i="17"/>
  <c r="I115" i="17" s="1"/>
  <c r="Q114" i="17"/>
  <c r="N114" i="17"/>
  <c r="K114" i="17"/>
  <c r="H114" i="17"/>
  <c r="G114" i="17"/>
  <c r="F114" i="17"/>
  <c r="Q113" i="17"/>
  <c r="N113" i="17"/>
  <c r="K113" i="17"/>
  <c r="H113" i="17"/>
  <c r="G113" i="17"/>
  <c r="F113" i="17"/>
  <c r="Q112" i="17"/>
  <c r="N112" i="17"/>
  <c r="K112" i="17"/>
  <c r="H112" i="17"/>
  <c r="G112" i="17"/>
  <c r="F112" i="17"/>
  <c r="Q111" i="17"/>
  <c r="N111" i="17"/>
  <c r="K111" i="17"/>
  <c r="H111" i="17"/>
  <c r="G111" i="17"/>
  <c r="F111" i="17"/>
  <c r="Q110" i="17"/>
  <c r="N110" i="17"/>
  <c r="K110" i="17"/>
  <c r="H110" i="17"/>
  <c r="G110" i="17"/>
  <c r="F110" i="17"/>
  <c r="Q109" i="17"/>
  <c r="N109" i="17"/>
  <c r="K109" i="17"/>
  <c r="H109" i="17"/>
  <c r="G109" i="17"/>
  <c r="F109" i="17"/>
  <c r="Q107" i="17"/>
  <c r="N107" i="17"/>
  <c r="K107" i="17"/>
  <c r="H107" i="17"/>
  <c r="G107" i="17"/>
  <c r="F107" i="17"/>
  <c r="Q105" i="17"/>
  <c r="N105" i="17"/>
  <c r="K105" i="17"/>
  <c r="H105" i="17"/>
  <c r="G105" i="17"/>
  <c r="F105" i="17"/>
  <c r="Q104" i="17"/>
  <c r="N104" i="17"/>
  <c r="K104" i="17"/>
  <c r="H104" i="17"/>
  <c r="G104" i="17"/>
  <c r="F104" i="17"/>
  <c r="Q103" i="17"/>
  <c r="N103" i="17"/>
  <c r="K103" i="17"/>
  <c r="H103" i="17"/>
  <c r="G103" i="17"/>
  <c r="F103" i="17"/>
  <c r="S102" i="17"/>
  <c r="S100" i="17" s="1"/>
  <c r="R102" i="17"/>
  <c r="R100" i="17" s="1"/>
  <c r="P102" i="17"/>
  <c r="P100" i="17" s="1"/>
  <c r="O102" i="17"/>
  <c r="O100" i="17" s="1"/>
  <c r="M102" i="17"/>
  <c r="L102" i="17"/>
  <c r="J102" i="17"/>
  <c r="J100" i="17" s="1"/>
  <c r="I102" i="17"/>
  <c r="Q99" i="17"/>
  <c r="N99" i="17"/>
  <c r="K99" i="17"/>
  <c r="H99" i="17"/>
  <c r="G99" i="17"/>
  <c r="F99" i="17"/>
  <c r="S94" i="17"/>
  <c r="R94" i="17"/>
  <c r="P94" i="17"/>
  <c r="O94" i="17"/>
  <c r="M94" i="17"/>
  <c r="J94" i="17"/>
  <c r="Q92" i="17"/>
  <c r="N92" i="17"/>
  <c r="K92" i="17"/>
  <c r="H92" i="17"/>
  <c r="G92" i="17"/>
  <c r="F92" i="17"/>
  <c r="Q91" i="17"/>
  <c r="N91" i="17"/>
  <c r="K91" i="17"/>
  <c r="H91" i="17"/>
  <c r="G91" i="17"/>
  <c r="F91" i="17"/>
  <c r="Q90" i="17"/>
  <c r="N90" i="17"/>
  <c r="K90" i="17"/>
  <c r="H90" i="17"/>
  <c r="G90" i="17"/>
  <c r="F90" i="17"/>
  <c r="Q89" i="17"/>
  <c r="N89" i="17"/>
  <c r="K89" i="17"/>
  <c r="H89" i="17"/>
  <c r="G89" i="17"/>
  <c r="F89" i="17"/>
  <c r="Q88" i="17"/>
  <c r="N88" i="17"/>
  <c r="K88" i="17"/>
  <c r="H88" i="17"/>
  <c r="G88" i="17"/>
  <c r="F88" i="17"/>
  <c r="Q87" i="17"/>
  <c r="N87" i="17"/>
  <c r="K87" i="17"/>
  <c r="H87" i="17"/>
  <c r="G87" i="17"/>
  <c r="F87" i="17"/>
  <c r="Q86" i="17"/>
  <c r="N86" i="17"/>
  <c r="K86" i="17"/>
  <c r="H86" i="17"/>
  <c r="G86" i="17"/>
  <c r="F86" i="17"/>
  <c r="Q84" i="17"/>
  <c r="N84" i="17"/>
  <c r="K84" i="17"/>
  <c r="H84" i="17"/>
  <c r="G84" i="17"/>
  <c r="F84" i="17"/>
  <c r="S81" i="17"/>
  <c r="P81" i="17"/>
  <c r="M81" i="17"/>
  <c r="L81" i="17"/>
  <c r="I81" i="17"/>
  <c r="Q80" i="17"/>
  <c r="N80" i="17"/>
  <c r="K80" i="17"/>
  <c r="H80" i="17"/>
  <c r="G80" i="17"/>
  <c r="F80" i="17"/>
  <c r="Q79" i="17"/>
  <c r="N79" i="17"/>
  <c r="K79" i="17"/>
  <c r="H79" i="17"/>
  <c r="G79" i="17"/>
  <c r="F79" i="17"/>
  <c r="Q78" i="17"/>
  <c r="N78" i="17"/>
  <c r="K78" i="17"/>
  <c r="H78" i="17"/>
  <c r="G78" i="17"/>
  <c r="F78" i="17"/>
  <c r="Q77" i="17"/>
  <c r="N77" i="17"/>
  <c r="K77" i="17"/>
  <c r="H77" i="17"/>
  <c r="G77" i="17"/>
  <c r="F77" i="17"/>
  <c r="Q76" i="17"/>
  <c r="N76" i="17"/>
  <c r="K76" i="17"/>
  <c r="H76" i="17"/>
  <c r="G76" i="17"/>
  <c r="F76" i="17"/>
  <c r="R70" i="17"/>
  <c r="P70" i="17"/>
  <c r="M70" i="17"/>
  <c r="L70" i="17"/>
  <c r="J70" i="17"/>
  <c r="Q69" i="17"/>
  <c r="N69" i="17"/>
  <c r="K69" i="17"/>
  <c r="H69" i="17"/>
  <c r="G69" i="17"/>
  <c r="F69" i="17"/>
  <c r="Q68" i="17"/>
  <c r="N68" i="17"/>
  <c r="K68" i="17"/>
  <c r="H68" i="17"/>
  <c r="G68" i="17"/>
  <c r="F68" i="17"/>
  <c r="Q67" i="17"/>
  <c r="N67" i="17"/>
  <c r="K67" i="17"/>
  <c r="H67" i="17"/>
  <c r="G67" i="17"/>
  <c r="F67" i="17"/>
  <c r="Q66" i="17"/>
  <c r="N66" i="17"/>
  <c r="K66" i="17"/>
  <c r="H66" i="17"/>
  <c r="G66" i="17"/>
  <c r="Y66" i="17" s="1"/>
  <c r="F66" i="17"/>
  <c r="X66" i="17" s="1"/>
  <c r="Q65" i="17"/>
  <c r="N65" i="17"/>
  <c r="K65" i="17"/>
  <c r="H65" i="17"/>
  <c r="G65" i="17"/>
  <c r="F65" i="17"/>
  <c r="S64" i="17"/>
  <c r="R64" i="17"/>
  <c r="R62" i="17" s="1"/>
  <c r="P64" i="17"/>
  <c r="P62" i="17" s="1"/>
  <c r="O64" i="17"/>
  <c r="M64" i="17"/>
  <c r="M62" i="17" s="1"/>
  <c r="L64" i="17"/>
  <c r="L62" i="17" s="1"/>
  <c r="J64" i="17"/>
  <c r="J62" i="17" s="1"/>
  <c r="I64" i="17"/>
  <c r="I62" i="17" s="1"/>
  <c r="Q61" i="17"/>
  <c r="N61" i="17"/>
  <c r="K61" i="17"/>
  <c r="H61" i="17"/>
  <c r="G61" i="17"/>
  <c r="F61" i="17"/>
  <c r="Q60" i="17"/>
  <c r="N60" i="17"/>
  <c r="K60" i="17"/>
  <c r="H60" i="17"/>
  <c r="G60" i="17"/>
  <c r="F60" i="17"/>
  <c r="Q59" i="17"/>
  <c r="N59" i="17"/>
  <c r="K59" i="17"/>
  <c r="H59" i="17"/>
  <c r="G59" i="17"/>
  <c r="F59" i="17"/>
  <c r="Q58" i="17"/>
  <c r="N58" i="17"/>
  <c r="K58" i="17"/>
  <c r="H58" i="17"/>
  <c r="G58" i="17"/>
  <c r="F58" i="17"/>
  <c r="Q57" i="17"/>
  <c r="N57" i="17"/>
  <c r="K57" i="17"/>
  <c r="H57" i="17"/>
  <c r="G57" i="17"/>
  <c r="F57" i="17"/>
  <c r="Q56" i="17"/>
  <c r="N56" i="17"/>
  <c r="K56" i="17"/>
  <c r="H56" i="17"/>
  <c r="G56" i="17"/>
  <c r="F56" i="17"/>
  <c r="Q55" i="17"/>
  <c r="N55" i="17"/>
  <c r="K55" i="17"/>
  <c r="H55" i="17"/>
  <c r="G55" i="17"/>
  <c r="F55" i="17"/>
  <c r="Q54" i="17"/>
  <c r="N54" i="17"/>
  <c r="K54" i="17"/>
  <c r="H54" i="17"/>
  <c r="G54" i="17"/>
  <c r="F54" i="17"/>
  <c r="S53" i="17"/>
  <c r="S51" i="17" s="1"/>
  <c r="R53" i="17"/>
  <c r="R51" i="17" s="1"/>
  <c r="P53" i="17"/>
  <c r="O53" i="17"/>
  <c r="O51" i="17" s="1"/>
  <c r="M53" i="17"/>
  <c r="M51" i="17" s="1"/>
  <c r="L53" i="17"/>
  <c r="J53" i="17"/>
  <c r="I53" i="17"/>
  <c r="I51" i="17" s="1"/>
  <c r="Q50" i="17"/>
  <c r="N50" i="17"/>
  <c r="K50" i="17"/>
  <c r="H50" i="17"/>
  <c r="G50" i="17"/>
  <c r="F50" i="17"/>
  <c r="Q49" i="17"/>
  <c r="N49" i="17"/>
  <c r="K49" i="17"/>
  <c r="H49" i="17"/>
  <c r="G49" i="17"/>
  <c r="F49" i="17"/>
  <c r="Q48" i="17"/>
  <c r="N48" i="17"/>
  <c r="K48" i="17"/>
  <c r="H48" i="17"/>
  <c r="G48" i="17"/>
  <c r="F48" i="17"/>
  <c r="Q47" i="17"/>
  <c r="N47" i="17"/>
  <c r="K47" i="17"/>
  <c r="H47" i="17"/>
  <c r="G47" i="17"/>
  <c r="F47" i="17"/>
  <c r="Q46" i="17"/>
  <c r="N46" i="17"/>
  <c r="K46" i="17"/>
  <c r="H46" i="17"/>
  <c r="G46" i="17"/>
  <c r="F46" i="17"/>
  <c r="Q45" i="17"/>
  <c r="N45" i="17"/>
  <c r="K45" i="17"/>
  <c r="H45" i="17"/>
  <c r="G45" i="17"/>
  <c r="F45" i="17"/>
  <c r="Q44" i="17"/>
  <c r="N44" i="17"/>
  <c r="K44" i="17"/>
  <c r="H44" i="17"/>
  <c r="G44" i="17"/>
  <c r="F44" i="17"/>
  <c r="Q42" i="17"/>
  <c r="N42" i="17"/>
  <c r="K42" i="17"/>
  <c r="H42" i="17"/>
  <c r="G42" i="17"/>
  <c r="F42" i="17"/>
  <c r="Q41" i="17"/>
  <c r="N41" i="17"/>
  <c r="K41" i="17"/>
  <c r="H41" i="17"/>
  <c r="G41" i="17"/>
  <c r="F41" i="17"/>
  <c r="S40" i="17"/>
  <c r="S38" i="17" s="1"/>
  <c r="R40" i="17"/>
  <c r="R38" i="17" s="1"/>
  <c r="P40" i="17"/>
  <c r="P38" i="17" s="1"/>
  <c r="O40" i="17"/>
  <c r="O38" i="17" s="1"/>
  <c r="M40" i="17"/>
  <c r="L40" i="17"/>
  <c r="L38" i="17" s="1"/>
  <c r="J40" i="17"/>
  <c r="I40" i="17"/>
  <c r="Q32" i="17"/>
  <c r="N32" i="17"/>
  <c r="K32" i="17"/>
  <c r="H32" i="17"/>
  <c r="G32" i="17"/>
  <c r="F32" i="17"/>
  <c r="Q31" i="17"/>
  <c r="N31" i="17"/>
  <c r="K31" i="17"/>
  <c r="H31" i="17"/>
  <c r="G31" i="17"/>
  <c r="F31" i="17"/>
  <c r="Q30" i="17"/>
  <c r="N30" i="17"/>
  <c r="K30" i="17"/>
  <c r="H30" i="17"/>
  <c r="G30" i="17"/>
  <c r="F30" i="17"/>
  <c r="Q28" i="17"/>
  <c r="N28" i="17"/>
  <c r="K28" i="17"/>
  <c r="H28" i="17"/>
  <c r="G28" i="17"/>
  <c r="F28" i="17"/>
  <c r="Q27" i="17"/>
  <c r="N27" i="17"/>
  <c r="K27" i="17"/>
  <c r="H27" i="17"/>
  <c r="G27" i="17"/>
  <c r="F27" i="17"/>
  <c r="Q26" i="17"/>
  <c r="N26" i="17"/>
  <c r="K26" i="17"/>
  <c r="H26" i="17"/>
  <c r="G26" i="17"/>
  <c r="F26" i="17"/>
  <c r="Q25" i="17"/>
  <c r="N25" i="17"/>
  <c r="K25" i="17"/>
  <c r="H25" i="17"/>
  <c r="G25" i="17"/>
  <c r="F25" i="17"/>
  <c r="Q24" i="17"/>
  <c r="N24" i="17"/>
  <c r="K24" i="17"/>
  <c r="H24" i="17"/>
  <c r="G24" i="17"/>
  <c r="F24" i="17"/>
  <c r="Q23" i="17"/>
  <c r="N23" i="17"/>
  <c r="K23" i="17"/>
  <c r="H23" i="17"/>
  <c r="G23" i="17"/>
  <c r="F23" i="17"/>
  <c r="Q21" i="17"/>
  <c r="N21" i="17"/>
  <c r="K21" i="17"/>
  <c r="H21" i="17"/>
  <c r="G21" i="17"/>
  <c r="F21" i="17"/>
  <c r="Q20" i="17"/>
  <c r="N20" i="17"/>
  <c r="K20" i="17"/>
  <c r="H20" i="17"/>
  <c r="G20" i="17"/>
  <c r="F20" i="17"/>
  <c r="Q19" i="17"/>
  <c r="N19" i="17"/>
  <c r="K19" i="17"/>
  <c r="H19" i="17"/>
  <c r="G19" i="17"/>
  <c r="F19" i="17"/>
  <c r="Q18" i="17"/>
  <c r="N18" i="17"/>
  <c r="K18" i="17"/>
  <c r="H18" i="17"/>
  <c r="G18" i="17"/>
  <c r="F18" i="17"/>
  <c r="Q17" i="17"/>
  <c r="N17" i="17"/>
  <c r="K17" i="17"/>
  <c r="H17" i="17"/>
  <c r="G17" i="17"/>
  <c r="F17" i="17"/>
  <c r="S14" i="17"/>
  <c r="R14" i="17"/>
  <c r="P14" i="17"/>
  <c r="M14" i="17"/>
  <c r="L14" i="17"/>
  <c r="J14" i="17"/>
  <c r="I14" i="17"/>
  <c r="Q15" i="17"/>
  <c r="N15" i="17"/>
  <c r="K15" i="17"/>
  <c r="H15" i="17"/>
  <c r="G15" i="17"/>
  <c r="F15" i="17"/>
  <c r="B13" i="17"/>
  <c r="C13" i="17" s="1"/>
  <c r="D13" i="17" s="1"/>
  <c r="E13" i="17" s="1"/>
  <c r="F13" i="17" s="1"/>
  <c r="G13" i="17" s="1"/>
  <c r="H13" i="17" s="1"/>
  <c r="I13" i="17" s="1"/>
  <c r="J13" i="17" s="1"/>
  <c r="K13" i="17" s="1"/>
  <c r="L13" i="17" s="1"/>
  <c r="M13" i="17" s="1"/>
  <c r="N13" i="17" s="1"/>
  <c r="O13" i="17" s="1"/>
  <c r="P13" i="17" s="1"/>
  <c r="Q13" i="17" s="1"/>
  <c r="R13" i="17" s="1"/>
  <c r="S13" i="17" s="1"/>
  <c r="Y243" i="17" l="1"/>
  <c r="Y242" i="17"/>
  <c r="Y240" i="17"/>
  <c r="Y238" i="17"/>
  <c r="Y236" i="17"/>
  <c r="Y232" i="17"/>
  <c r="Y223" i="17"/>
  <c r="Y226" i="17"/>
  <c r="Y231" i="17"/>
  <c r="Y230" i="17"/>
  <c r="Y229" i="17"/>
  <c r="Y228" i="17"/>
  <c r="Y224" i="17"/>
  <c r="Y234" i="17"/>
  <c r="Y233" i="17"/>
  <c r="Y219" i="17"/>
  <c r="Y218" i="17"/>
  <c r="Y215" i="17"/>
  <c r="Y214" i="17"/>
  <c r="Y213" i="17"/>
  <c r="Y212" i="17"/>
  <c r="Y211" i="17"/>
  <c r="Y204" i="17"/>
  <c r="Y203" i="17"/>
  <c r="Y201" i="17"/>
  <c r="Y199" i="17"/>
  <c r="Y206" i="17"/>
  <c r="Y195" i="17"/>
  <c r="Y193" i="17"/>
  <c r="Y191" i="17"/>
  <c r="Y190" i="17"/>
  <c r="Y188" i="17"/>
  <c r="Y187" i="17"/>
  <c r="Y181" i="17"/>
  <c r="Y180" i="17"/>
  <c r="Y189" i="17"/>
  <c r="Y186" i="17"/>
  <c r="Y185" i="17"/>
  <c r="Y184" i="17"/>
  <c r="Y183" i="17"/>
  <c r="Y182" i="17"/>
  <c r="Y194" i="17"/>
  <c r="Y192" i="17"/>
  <c r="Y176" i="17"/>
  <c r="Y175" i="17"/>
  <c r="Y174" i="17"/>
  <c r="Y167" i="17"/>
  <c r="Y170" i="17"/>
  <c r="Y169" i="17"/>
  <c r="Y168" i="17"/>
  <c r="Y166" i="17"/>
  <c r="Y149" i="17"/>
  <c r="Y148" i="17"/>
  <c r="Y147" i="17"/>
  <c r="Y146" i="17"/>
  <c r="Y141" i="17"/>
  <c r="Y144" i="17"/>
  <c r="Y145" i="17"/>
  <c r="Y143" i="17"/>
  <c r="Y136" i="17"/>
  <c r="Y133" i="17"/>
  <c r="Y132" i="17"/>
  <c r="Y134" i="17"/>
  <c r="Y131" i="17"/>
  <c r="Y135" i="17"/>
  <c r="Y126" i="17"/>
  <c r="Y125" i="17"/>
  <c r="Y124" i="17"/>
  <c r="Y122" i="17"/>
  <c r="Y121" i="17"/>
  <c r="Y120" i="17"/>
  <c r="Y119" i="17"/>
  <c r="Y118" i="17"/>
  <c r="Y123" i="17"/>
  <c r="Y114" i="17"/>
  <c r="Y110" i="17"/>
  <c r="Y109" i="17"/>
  <c r="Y105" i="17"/>
  <c r="Y104" i="17"/>
  <c r="Y103" i="17"/>
  <c r="Y111" i="17"/>
  <c r="Y107" i="17"/>
  <c r="Y113" i="17"/>
  <c r="Y112" i="17"/>
  <c r="Y101" i="17"/>
  <c r="Y99" i="17"/>
  <c r="Y92" i="17"/>
  <c r="Y90" i="17"/>
  <c r="Y89" i="17"/>
  <c r="Y88" i="17"/>
  <c r="Y87" i="17"/>
  <c r="Y86" i="17"/>
  <c r="Y84" i="17"/>
  <c r="Y91" i="17"/>
  <c r="Y76" i="17"/>
  <c r="Y78" i="17"/>
  <c r="Y77" i="17"/>
  <c r="Y80" i="17"/>
  <c r="Y79" i="17"/>
  <c r="Y67" i="17"/>
  <c r="Y68" i="17"/>
  <c r="Y65" i="17"/>
  <c r="Y69" i="17"/>
  <c r="Y61" i="17"/>
  <c r="Y59" i="17"/>
  <c r="Y55" i="17"/>
  <c r="Y54" i="17"/>
  <c r="Y60" i="17"/>
  <c r="Y58" i="17"/>
  <c r="Y57" i="17"/>
  <c r="Y56" i="17"/>
  <c r="Y50" i="17"/>
  <c r="Y48" i="17"/>
  <c r="Y46" i="17"/>
  <c r="Y45" i="17"/>
  <c r="Y44" i="17"/>
  <c r="Y42" i="17"/>
  <c r="Y41" i="17"/>
  <c r="Y47" i="17"/>
  <c r="Y49" i="17"/>
  <c r="Y20" i="17"/>
  <c r="Y19" i="17"/>
  <c r="Y31" i="17"/>
  <c r="Y32" i="17"/>
  <c r="Y30" i="17"/>
  <c r="Y28" i="17"/>
  <c r="Y27" i="17"/>
  <c r="Y26" i="17"/>
  <c r="Y25" i="17"/>
  <c r="Y24" i="17"/>
  <c r="Y23" i="17"/>
  <c r="Y21" i="17"/>
  <c r="Y18" i="17"/>
  <c r="Y17" i="17"/>
  <c r="Y15" i="17"/>
  <c r="X240" i="17"/>
  <c r="X242" i="17"/>
  <c r="X238" i="17"/>
  <c r="X243" i="17"/>
  <c r="X236" i="17"/>
  <c r="X223" i="17"/>
  <c r="X232" i="17"/>
  <c r="X231" i="17"/>
  <c r="X230" i="17"/>
  <c r="X229" i="17"/>
  <c r="X228" i="17"/>
  <c r="X226" i="17"/>
  <c r="X224" i="17"/>
  <c r="X234" i="17"/>
  <c r="X233" i="17"/>
  <c r="X219" i="17"/>
  <c r="X218" i="17"/>
  <c r="X215" i="17"/>
  <c r="X214" i="17"/>
  <c r="X213" i="17"/>
  <c r="X212" i="17"/>
  <c r="X211" i="17"/>
  <c r="X204" i="17"/>
  <c r="X203" i="17"/>
  <c r="X201" i="17"/>
  <c r="X199" i="17"/>
  <c r="X206" i="17"/>
  <c r="X195" i="17"/>
  <c r="X193" i="17"/>
  <c r="X192" i="17"/>
  <c r="X191" i="17"/>
  <c r="X190" i="17"/>
  <c r="X188" i="17"/>
  <c r="X187" i="17"/>
  <c r="X184" i="17"/>
  <c r="X181" i="17"/>
  <c r="X180" i="17"/>
  <c r="X189" i="17"/>
  <c r="X186" i="17"/>
  <c r="X185" i="17"/>
  <c r="X183" i="17"/>
  <c r="X182" i="17"/>
  <c r="X194" i="17"/>
  <c r="X176" i="17"/>
  <c r="X175" i="17"/>
  <c r="X174" i="17"/>
  <c r="X170" i="17"/>
  <c r="X169" i="17"/>
  <c r="X167" i="17"/>
  <c r="X166" i="17"/>
  <c r="X168" i="17"/>
  <c r="X161" i="17"/>
  <c r="X160" i="17"/>
  <c r="X149" i="17"/>
  <c r="X148" i="17"/>
  <c r="X144" i="17"/>
  <c r="X143" i="17"/>
  <c r="X141" i="17"/>
  <c r="X145" i="17"/>
  <c r="X136" i="17"/>
  <c r="X135" i="17"/>
  <c r="X133" i="17"/>
  <c r="X132" i="17"/>
  <c r="X134" i="17"/>
  <c r="X131" i="17"/>
  <c r="X126" i="17"/>
  <c r="X125" i="17"/>
  <c r="X122" i="17"/>
  <c r="X121" i="17"/>
  <c r="X120" i="17"/>
  <c r="X119" i="17"/>
  <c r="X118" i="17"/>
  <c r="X123" i="17"/>
  <c r="X124" i="17"/>
  <c r="X114" i="17"/>
  <c r="X110" i="17"/>
  <c r="X109" i="17"/>
  <c r="X104" i="17"/>
  <c r="X103" i="17"/>
  <c r="X111" i="17"/>
  <c r="X107" i="17"/>
  <c r="X105" i="17"/>
  <c r="X113" i="17"/>
  <c r="X112" i="17"/>
  <c r="X101" i="17"/>
  <c r="X99" i="17"/>
  <c r="X92" i="17"/>
  <c r="X91" i="17"/>
  <c r="X90" i="17"/>
  <c r="X89" i="17"/>
  <c r="X88" i="17"/>
  <c r="X87" i="17"/>
  <c r="X86" i="17"/>
  <c r="X84" i="17"/>
  <c r="X79" i="17"/>
  <c r="X76" i="17"/>
  <c r="X78" i="17"/>
  <c r="X77" i="17"/>
  <c r="X80" i="17"/>
  <c r="X69" i="17"/>
  <c r="X67" i="17"/>
  <c r="X68" i="17"/>
  <c r="X65" i="17"/>
  <c r="X61" i="17"/>
  <c r="X59" i="17"/>
  <c r="X55" i="17"/>
  <c r="X54" i="17"/>
  <c r="X60" i="17"/>
  <c r="X58" i="17"/>
  <c r="X57" i="17"/>
  <c r="X56" i="17"/>
  <c r="X50" i="17"/>
  <c r="X48" i="17"/>
  <c r="X46" i="17"/>
  <c r="X45" i="17"/>
  <c r="X44" i="17"/>
  <c r="X42" i="17"/>
  <c r="X41" i="17"/>
  <c r="X47" i="17"/>
  <c r="X49" i="17"/>
  <c r="X20" i="17"/>
  <c r="X19" i="17"/>
  <c r="X32" i="17"/>
  <c r="X31" i="17"/>
  <c r="X30" i="17"/>
  <c r="X28" i="17"/>
  <c r="X27" i="17"/>
  <c r="X26" i="17"/>
  <c r="X25" i="17"/>
  <c r="X24" i="17"/>
  <c r="X23" i="17"/>
  <c r="X21" i="17"/>
  <c r="X18" i="17"/>
  <c r="X17" i="17"/>
  <c r="X15" i="17"/>
  <c r="E236" i="17"/>
  <c r="N16" i="17"/>
  <c r="E243" i="17"/>
  <c r="N150" i="17"/>
  <c r="O14" i="17"/>
  <c r="N129" i="17"/>
  <c r="E175" i="17"/>
  <c r="F179" i="17"/>
  <c r="Q164" i="17"/>
  <c r="E49" i="17"/>
  <c r="K117" i="17"/>
  <c r="N100" i="17"/>
  <c r="E133" i="17"/>
  <c r="O127" i="17"/>
  <c r="N127" i="17" s="1"/>
  <c r="F164" i="17"/>
  <c r="K129" i="17"/>
  <c r="E132" i="17"/>
  <c r="Q137" i="17"/>
  <c r="E31" i="17"/>
  <c r="K16" i="17"/>
  <c r="N40" i="17"/>
  <c r="E41" i="17"/>
  <c r="E44" i="17"/>
  <c r="K72" i="17"/>
  <c r="Q102" i="17"/>
  <c r="Q152" i="17"/>
  <c r="K14" i="17"/>
  <c r="F16" i="17"/>
  <c r="L127" i="17"/>
  <c r="K127" i="17" s="1"/>
  <c r="F129" i="17"/>
  <c r="E101" i="17"/>
  <c r="G64" i="17"/>
  <c r="L115" i="17"/>
  <c r="K115" i="17" s="1"/>
  <c r="E161" i="17"/>
  <c r="N164" i="17"/>
  <c r="E170" i="17"/>
  <c r="E112" i="17"/>
  <c r="E61" i="17"/>
  <c r="H72" i="17"/>
  <c r="K83" i="17"/>
  <c r="E119" i="17"/>
  <c r="E120" i="17"/>
  <c r="I177" i="17"/>
  <c r="E58" i="17"/>
  <c r="N162" i="17"/>
  <c r="N173" i="17"/>
  <c r="E24" i="17"/>
  <c r="K64" i="17"/>
  <c r="H64" i="17"/>
  <c r="E90" i="17"/>
  <c r="E174" i="17"/>
  <c r="E176" i="17"/>
  <c r="F209" i="17"/>
  <c r="E232" i="17"/>
  <c r="E27" i="17"/>
  <c r="E91" i="17"/>
  <c r="N179" i="17"/>
  <c r="E182" i="17"/>
  <c r="E186" i="17"/>
  <c r="E194" i="17"/>
  <c r="E122" i="17"/>
  <c r="E206" i="17"/>
  <c r="N237" i="17"/>
  <c r="E242" i="17"/>
  <c r="E60" i="17"/>
  <c r="E190" i="17"/>
  <c r="E26" i="17"/>
  <c r="E123" i="17"/>
  <c r="E145" i="17"/>
  <c r="E149" i="17"/>
  <c r="E23" i="17"/>
  <c r="E103" i="17"/>
  <c r="E15" i="17"/>
  <c r="H198" i="17"/>
  <c r="E199" i="17"/>
  <c r="E18" i="17"/>
  <c r="E32" i="17"/>
  <c r="E67" i="17"/>
  <c r="Q94" i="17"/>
  <c r="Q96" i="17"/>
  <c r="E105" i="17"/>
  <c r="Q139" i="17"/>
  <c r="E213" i="17"/>
  <c r="E48" i="17"/>
  <c r="E65" i="17"/>
  <c r="E69" i="17"/>
  <c r="E77" i="17"/>
  <c r="E89" i="17"/>
  <c r="E148" i="17"/>
  <c r="E180" i="17"/>
  <c r="E184" i="17"/>
  <c r="E192" i="17"/>
  <c r="G198" i="17"/>
  <c r="E215" i="17"/>
  <c r="E160" i="17"/>
  <c r="E195" i="17"/>
  <c r="E212" i="17"/>
  <c r="Q222" i="17"/>
  <c r="E224" i="17"/>
  <c r="E228" i="17"/>
  <c r="E230" i="17"/>
  <c r="Q237" i="17"/>
  <c r="E45" i="17"/>
  <c r="H53" i="17"/>
  <c r="H14" i="17"/>
  <c r="E19" i="17"/>
  <c r="E50" i="17"/>
  <c r="E54" i="17"/>
  <c r="E79" i="17"/>
  <c r="N83" i="17"/>
  <c r="E87" i="17"/>
  <c r="Q173" i="17"/>
  <c r="H222" i="17"/>
  <c r="E234" i="17"/>
  <c r="O235" i="17"/>
  <c r="G237" i="17"/>
  <c r="E17" i="17"/>
  <c r="E21" i="17"/>
  <c r="E28" i="17"/>
  <c r="E56" i="17"/>
  <c r="E76" i="17"/>
  <c r="E80" i="17"/>
  <c r="E107" i="17"/>
  <c r="K164" i="17"/>
  <c r="E201" i="17"/>
  <c r="N209" i="17"/>
  <c r="G222" i="17"/>
  <c r="E223" i="17"/>
  <c r="E229" i="17"/>
  <c r="E42" i="17"/>
  <c r="E57" i="17"/>
  <c r="E68" i="17"/>
  <c r="E86" i="17"/>
  <c r="E88" i="17"/>
  <c r="E99" i="17"/>
  <c r="E166" i="17"/>
  <c r="E181" i="17"/>
  <c r="N207" i="17"/>
  <c r="E219" i="17"/>
  <c r="E233" i="17"/>
  <c r="Q235" i="17"/>
  <c r="E240" i="17"/>
  <c r="E113" i="17"/>
  <c r="E144" i="17"/>
  <c r="E20" i="17"/>
  <c r="E30" i="17"/>
  <c r="Q40" i="17"/>
  <c r="E47" i="17"/>
  <c r="E55" i="17"/>
  <c r="K62" i="17"/>
  <c r="E66" i="17"/>
  <c r="W66" i="17" s="1"/>
  <c r="E78" i="17"/>
  <c r="E84" i="17"/>
  <c r="N96" i="17"/>
  <c r="E109" i="17"/>
  <c r="E111" i="17"/>
  <c r="E114" i="17"/>
  <c r="E124" i="17"/>
  <c r="E126" i="17"/>
  <c r="H129" i="17"/>
  <c r="E134" i="17"/>
  <c r="E136" i="17"/>
  <c r="G139" i="17"/>
  <c r="N137" i="17"/>
  <c r="E141" i="17"/>
  <c r="M162" i="17"/>
  <c r="R162" i="17"/>
  <c r="Q162" i="17" s="1"/>
  <c r="E167" i="17"/>
  <c r="E169" i="17"/>
  <c r="N38" i="17"/>
  <c r="E46" i="17"/>
  <c r="G53" i="17"/>
  <c r="F64" i="17"/>
  <c r="F72" i="17"/>
  <c r="K70" i="17"/>
  <c r="O81" i="17"/>
  <c r="N81" i="17" s="1"/>
  <c r="E92" i="17"/>
  <c r="N94" i="17"/>
  <c r="N102" i="17"/>
  <c r="E104" i="17"/>
  <c r="H117" i="17"/>
  <c r="G117" i="17"/>
  <c r="E131" i="17"/>
  <c r="K139" i="17"/>
  <c r="E146" i="17"/>
  <c r="Q150" i="17"/>
  <c r="E168" i="17"/>
  <c r="Q16" i="17"/>
  <c r="E25" i="17"/>
  <c r="Q53" i="17"/>
  <c r="E59" i="17"/>
  <c r="K96" i="17"/>
  <c r="E110" i="17"/>
  <c r="E118" i="17"/>
  <c r="E125" i="17"/>
  <c r="Q100" i="17"/>
  <c r="E183" i="17"/>
  <c r="E185" i="17"/>
  <c r="E188" i="17"/>
  <c r="Q198" i="17"/>
  <c r="E203" i="17"/>
  <c r="K207" i="17"/>
  <c r="K209" i="17"/>
  <c r="E211" i="17"/>
  <c r="J220" i="17"/>
  <c r="H220" i="17" s="1"/>
  <c r="E226" i="17"/>
  <c r="E238" i="17"/>
  <c r="E187" i="17"/>
  <c r="E189" i="17"/>
  <c r="Q196" i="17"/>
  <c r="E204" i="17"/>
  <c r="K179" i="17"/>
  <c r="E191" i="17"/>
  <c r="E193" i="17"/>
  <c r="E214" i="17"/>
  <c r="E218" i="17"/>
  <c r="E231" i="17"/>
  <c r="Q220" i="17"/>
  <c r="H62" i="17"/>
  <c r="G164" i="17"/>
  <c r="J162" i="17"/>
  <c r="Q14" i="17"/>
  <c r="H16" i="17"/>
  <c r="G16" i="17"/>
  <c r="N53" i="17"/>
  <c r="P51" i="17"/>
  <c r="N51" i="17" s="1"/>
  <c r="R81" i="17"/>
  <c r="Q81" i="17" s="1"/>
  <c r="Q83" i="17"/>
  <c r="F96" i="17"/>
  <c r="I94" i="17"/>
  <c r="H96" i="17"/>
  <c r="G115" i="17"/>
  <c r="H115" i="17"/>
  <c r="N117" i="17"/>
  <c r="F117" i="17"/>
  <c r="K40" i="17"/>
  <c r="M38" i="17"/>
  <c r="K38" i="17" s="1"/>
  <c r="H83" i="17"/>
  <c r="G83" i="17"/>
  <c r="J81" i="17"/>
  <c r="G81" i="17" s="1"/>
  <c r="G14" i="17"/>
  <c r="I38" i="17"/>
  <c r="F40" i="17"/>
  <c r="H40" i="17"/>
  <c r="Q38" i="17"/>
  <c r="Q51" i="17"/>
  <c r="Q64" i="17"/>
  <c r="S62" i="17"/>
  <c r="Q62" i="17" s="1"/>
  <c r="O70" i="17"/>
  <c r="N70" i="17" s="1"/>
  <c r="N72" i="17"/>
  <c r="I100" i="17"/>
  <c r="F102" i="17"/>
  <c r="H102" i="17"/>
  <c r="L51" i="17"/>
  <c r="K51" i="17" s="1"/>
  <c r="K53" i="17"/>
  <c r="Q72" i="17"/>
  <c r="S70" i="17"/>
  <c r="Q70" i="17" s="1"/>
  <c r="G40" i="17"/>
  <c r="F53" i="17"/>
  <c r="O62" i="17"/>
  <c r="N62" i="17" s="1"/>
  <c r="N64" i="17"/>
  <c r="G72" i="17"/>
  <c r="F83" i="17"/>
  <c r="K81" i="17"/>
  <c r="O115" i="17"/>
  <c r="N115" i="17" s="1"/>
  <c r="J38" i="17"/>
  <c r="J51" i="17"/>
  <c r="I70" i="17"/>
  <c r="L94" i="17"/>
  <c r="K94" i="17" s="1"/>
  <c r="G96" i="17"/>
  <c r="G102" i="17"/>
  <c r="M100" i="17"/>
  <c r="G100" i="17" s="1"/>
  <c r="E121" i="17"/>
  <c r="Q129" i="17"/>
  <c r="R127" i="17"/>
  <c r="Q127" i="17" s="1"/>
  <c r="H139" i="17"/>
  <c r="I137" i="17"/>
  <c r="F139" i="17"/>
  <c r="E147" i="17"/>
  <c r="G150" i="17"/>
  <c r="K152" i="17"/>
  <c r="H164" i="17"/>
  <c r="G129" i="17"/>
  <c r="J127" i="17"/>
  <c r="G127" i="17" s="1"/>
  <c r="H152" i="17"/>
  <c r="I150" i="17"/>
  <c r="F152" i="17"/>
  <c r="F173" i="17"/>
  <c r="I171" i="17"/>
  <c r="H173" i="17"/>
  <c r="N198" i="17"/>
  <c r="P196" i="17"/>
  <c r="N196" i="17" s="1"/>
  <c r="L220" i="17"/>
  <c r="K222" i="17"/>
  <c r="G94" i="17"/>
  <c r="K102" i="17"/>
  <c r="L100" i="17"/>
  <c r="Q117" i="17"/>
  <c r="E135" i="17"/>
  <c r="G137" i="17"/>
  <c r="E143" i="17"/>
  <c r="G152" i="17"/>
  <c r="N139" i="17"/>
  <c r="N152" i="17"/>
  <c r="Q171" i="17"/>
  <c r="R115" i="17"/>
  <c r="Q115" i="17" s="1"/>
  <c r="L137" i="17"/>
  <c r="K137" i="17" s="1"/>
  <c r="L150" i="17"/>
  <c r="K150" i="17" s="1"/>
  <c r="Q209" i="17"/>
  <c r="R207" i="17"/>
  <c r="K173" i="17"/>
  <c r="G173" i="17"/>
  <c r="M171" i="17"/>
  <c r="G171" i="17" s="1"/>
  <c r="O171" i="17"/>
  <c r="N171" i="17" s="1"/>
  <c r="H179" i="17"/>
  <c r="G179" i="17"/>
  <c r="J177" i="17"/>
  <c r="N222" i="17"/>
  <c r="P220" i="17"/>
  <c r="N220" i="17" s="1"/>
  <c r="N177" i="17"/>
  <c r="R177" i="17"/>
  <c r="Q179" i="17"/>
  <c r="F198" i="17"/>
  <c r="L196" i="17"/>
  <c r="K198" i="17"/>
  <c r="H207" i="17"/>
  <c r="G207" i="17"/>
  <c r="K237" i="17"/>
  <c r="M235" i="17"/>
  <c r="H196" i="17"/>
  <c r="H209" i="17"/>
  <c r="G209" i="17"/>
  <c r="F222" i="17"/>
  <c r="I235" i="17"/>
  <c r="F237" i="17"/>
  <c r="H237" i="17"/>
  <c r="L177" i="17"/>
  <c r="Y222" i="17" l="1"/>
  <c r="Y179" i="17"/>
  <c r="Y173" i="17"/>
  <c r="Y171" i="17"/>
  <c r="Y164" i="17"/>
  <c r="Y152" i="17"/>
  <c r="Y150" i="17"/>
  <c r="W147" i="17"/>
  <c r="W146" i="17"/>
  <c r="Y139" i="17"/>
  <c r="Y137" i="17"/>
  <c r="Y129" i="17"/>
  <c r="Y127" i="17"/>
  <c r="Y117" i="17"/>
  <c r="Y115" i="17"/>
  <c r="Y102" i="17"/>
  <c r="Y100" i="17"/>
  <c r="Y96" i="17"/>
  <c r="Y94" i="17"/>
  <c r="Y83" i="17"/>
  <c r="Y81" i="17"/>
  <c r="Y72" i="17"/>
  <c r="Y64" i="17"/>
  <c r="Y53" i="17"/>
  <c r="Y40" i="17"/>
  <c r="Y16" i="17"/>
  <c r="Y14" i="17"/>
  <c r="W240" i="17"/>
  <c r="W242" i="17"/>
  <c r="Y237" i="17"/>
  <c r="W238" i="17"/>
  <c r="W243" i="17"/>
  <c r="X237" i="17"/>
  <c r="W236" i="17"/>
  <c r="W223" i="17"/>
  <c r="W232" i="17"/>
  <c r="W231" i="17"/>
  <c r="W230" i="17"/>
  <c r="W229" i="17"/>
  <c r="W228" i="17"/>
  <c r="W226" i="17"/>
  <c r="W224" i="17"/>
  <c r="W234" i="17"/>
  <c r="X222" i="17"/>
  <c r="W233" i="17"/>
  <c r="Y209" i="17"/>
  <c r="Y207" i="17"/>
  <c r="W219" i="17"/>
  <c r="W218" i="17"/>
  <c r="W215" i="17"/>
  <c r="W214" i="17"/>
  <c r="W213" i="17"/>
  <c r="W212" i="17"/>
  <c r="W211" i="17"/>
  <c r="X209" i="17"/>
  <c r="Y198" i="17"/>
  <c r="W204" i="17"/>
  <c r="W203" i="17"/>
  <c r="W201" i="17"/>
  <c r="W199" i="17"/>
  <c r="W206" i="17"/>
  <c r="X198" i="17"/>
  <c r="W195" i="17"/>
  <c r="W193" i="17"/>
  <c r="W192" i="17"/>
  <c r="W191" i="17"/>
  <c r="W190" i="17"/>
  <c r="W188" i="17"/>
  <c r="W187" i="17"/>
  <c r="W184" i="17"/>
  <c r="W181" i="17"/>
  <c r="W180" i="17"/>
  <c r="W189" i="17"/>
  <c r="W186" i="17"/>
  <c r="W185" i="17"/>
  <c r="W183" i="17"/>
  <c r="W182" i="17"/>
  <c r="W194" i="17"/>
  <c r="X179" i="17"/>
  <c r="W176" i="17"/>
  <c r="W175" i="17"/>
  <c r="X173" i="17"/>
  <c r="W174" i="17"/>
  <c r="W170" i="17"/>
  <c r="W169" i="17"/>
  <c r="W167" i="17"/>
  <c r="W166" i="17"/>
  <c r="W168" i="17"/>
  <c r="X164" i="17"/>
  <c r="W161" i="17"/>
  <c r="X152" i="17"/>
  <c r="W160" i="17"/>
  <c r="W149" i="17"/>
  <c r="W148" i="17"/>
  <c r="W144" i="17"/>
  <c r="W143" i="17"/>
  <c r="W141" i="17"/>
  <c r="W145" i="17"/>
  <c r="X139" i="17"/>
  <c r="W136" i="17"/>
  <c r="W135" i="17"/>
  <c r="W133" i="17"/>
  <c r="W132" i="17"/>
  <c r="W134" i="17"/>
  <c r="W131" i="17"/>
  <c r="X129" i="17"/>
  <c r="W126" i="17"/>
  <c r="W125" i="17"/>
  <c r="W122" i="17"/>
  <c r="W121" i="17"/>
  <c r="W120" i="17"/>
  <c r="W119" i="17"/>
  <c r="W118" i="17"/>
  <c r="W123" i="17"/>
  <c r="X117" i="17"/>
  <c r="W124" i="17"/>
  <c r="W114" i="17"/>
  <c r="W110" i="17"/>
  <c r="W109" i="17"/>
  <c r="W104" i="17"/>
  <c r="W103" i="17"/>
  <c r="W111" i="17"/>
  <c r="W107" i="17"/>
  <c r="W105" i="17"/>
  <c r="W113" i="17"/>
  <c r="W112" i="17"/>
  <c r="X102" i="17"/>
  <c r="W101" i="17"/>
  <c r="X96" i="17"/>
  <c r="W99" i="17"/>
  <c r="W92" i="17"/>
  <c r="W91" i="17"/>
  <c r="W90" i="17"/>
  <c r="W89" i="17"/>
  <c r="W88" i="17"/>
  <c r="W87" i="17"/>
  <c r="W86" i="17"/>
  <c r="W84" i="17"/>
  <c r="X83" i="17"/>
  <c r="W79" i="17"/>
  <c r="W76" i="17"/>
  <c r="W78" i="17"/>
  <c r="W77" i="17"/>
  <c r="W80" i="17"/>
  <c r="X72" i="17"/>
  <c r="W69" i="17"/>
  <c r="W67" i="17"/>
  <c r="W68" i="17"/>
  <c r="W65" i="17"/>
  <c r="X64" i="17"/>
  <c r="W61" i="17"/>
  <c r="W59" i="17"/>
  <c r="W55" i="17"/>
  <c r="W54" i="17"/>
  <c r="W60" i="17"/>
  <c r="W58" i="17"/>
  <c r="W57" i="17"/>
  <c r="X53" i="17"/>
  <c r="W56" i="17"/>
  <c r="W50" i="17"/>
  <c r="W48" i="17"/>
  <c r="W46" i="17"/>
  <c r="W45" i="17"/>
  <c r="W44" i="17"/>
  <c r="W42" i="17"/>
  <c r="W41" i="17"/>
  <c r="W47" i="17"/>
  <c r="X40" i="17"/>
  <c r="W49" i="17"/>
  <c r="W20" i="17"/>
  <c r="W19" i="17"/>
  <c r="W32" i="17"/>
  <c r="W31" i="17"/>
  <c r="W30" i="17"/>
  <c r="W28" i="17"/>
  <c r="W27" i="17"/>
  <c r="W26" i="17"/>
  <c r="W25" i="17"/>
  <c r="W24" i="17"/>
  <c r="W23" i="17"/>
  <c r="W21" i="17"/>
  <c r="W18" i="17"/>
  <c r="W17" i="17"/>
  <c r="X16" i="17"/>
  <c r="W15" i="17"/>
  <c r="P244" i="17"/>
  <c r="E209" i="17"/>
  <c r="M244" i="17"/>
  <c r="I244" i="17"/>
  <c r="J244" i="17"/>
  <c r="S244" i="17"/>
  <c r="R244" i="17"/>
  <c r="L244" i="17"/>
  <c r="B5" i="19"/>
  <c r="N235" i="17"/>
  <c r="O244" i="17"/>
  <c r="E129" i="17"/>
  <c r="F14" i="17"/>
  <c r="K162" i="17"/>
  <c r="H162" i="17"/>
  <c r="Q177" i="17"/>
  <c r="G177" i="17"/>
  <c r="E237" i="17"/>
  <c r="E198" i="17"/>
  <c r="E164" i="17"/>
  <c r="N14" i="17"/>
  <c r="E16" i="17"/>
  <c r="H177" i="17"/>
  <c r="E179" i="17"/>
  <c r="E53" i="17"/>
  <c r="E64" i="17"/>
  <c r="E139" i="17"/>
  <c r="E222" i="17"/>
  <c r="K100" i="17"/>
  <c r="G196" i="17"/>
  <c r="E72" i="17"/>
  <c r="E83" i="17"/>
  <c r="E152" i="17"/>
  <c r="K171" i="17"/>
  <c r="H127" i="17"/>
  <c r="E117" i="17"/>
  <c r="G162" i="17"/>
  <c r="F162" i="17"/>
  <c r="G70" i="17"/>
  <c r="K177" i="17"/>
  <c r="F177" i="17"/>
  <c r="G220" i="17"/>
  <c r="F115" i="17"/>
  <c r="G38" i="17"/>
  <c r="F51" i="17"/>
  <c r="H100" i="17"/>
  <c r="F100" i="17"/>
  <c r="H38" i="17"/>
  <c r="F38" i="17"/>
  <c r="K220" i="17"/>
  <c r="F220" i="17"/>
  <c r="K235" i="17"/>
  <c r="G235" i="17"/>
  <c r="F171" i="17"/>
  <c r="H171" i="17"/>
  <c r="H150" i="17"/>
  <c r="F150" i="17"/>
  <c r="F127" i="17"/>
  <c r="H137" i="17"/>
  <c r="F137" i="17"/>
  <c r="H70" i="17"/>
  <c r="F70" i="17"/>
  <c r="G62" i="17"/>
  <c r="F94" i="17"/>
  <c r="H94" i="17"/>
  <c r="H81" i="17"/>
  <c r="Q207" i="17"/>
  <c r="F207" i="17"/>
  <c r="H235" i="17"/>
  <c r="F235" i="17"/>
  <c r="K196" i="17"/>
  <c r="F196" i="17"/>
  <c r="E173" i="17"/>
  <c r="H51" i="17"/>
  <c r="G51" i="17"/>
  <c r="E102" i="17"/>
  <c r="E40" i="17"/>
  <c r="E96" i="17"/>
  <c r="F81" i="17"/>
  <c r="F62" i="17"/>
  <c r="Y220" i="17" l="1"/>
  <c r="Y177" i="17"/>
  <c r="Y162" i="17"/>
  <c r="Y70" i="17"/>
  <c r="Y62" i="17"/>
  <c r="Y51" i="17"/>
  <c r="Y38" i="17"/>
  <c r="Y235" i="17"/>
  <c r="W237" i="17"/>
  <c r="X235" i="17"/>
  <c r="W222" i="17"/>
  <c r="X220" i="17"/>
  <c r="W209" i="17"/>
  <c r="X207" i="17"/>
  <c r="Y196" i="17"/>
  <c r="W198" i="17"/>
  <c r="X196" i="17"/>
  <c r="W179" i="17"/>
  <c r="X177" i="17"/>
  <c r="X171" i="17"/>
  <c r="W173" i="17"/>
  <c r="W164" i="17"/>
  <c r="X162" i="17"/>
  <c r="W152" i="17"/>
  <c r="X150" i="17"/>
  <c r="W139" i="17"/>
  <c r="X137" i="17"/>
  <c r="W129" i="17"/>
  <c r="X127" i="17"/>
  <c r="W117" i="17"/>
  <c r="X115" i="17"/>
  <c r="W102" i="17"/>
  <c r="X100" i="17"/>
  <c r="X94" i="17"/>
  <c r="W96" i="17"/>
  <c r="W83" i="17"/>
  <c r="X81" i="17"/>
  <c r="W72" i="17"/>
  <c r="X70" i="17"/>
  <c r="X62" i="17"/>
  <c r="W64" i="17"/>
  <c r="W53" i="17"/>
  <c r="X51" i="17"/>
  <c r="W40" i="17"/>
  <c r="X38" i="17"/>
  <c r="W16" i="17"/>
  <c r="X14" i="17"/>
  <c r="E207" i="17"/>
  <c r="E171" i="17"/>
  <c r="K244" i="17"/>
  <c r="E150" i="17"/>
  <c r="E137" i="17"/>
  <c r="E127" i="17"/>
  <c r="E115" i="17"/>
  <c r="E100" i="17"/>
  <c r="E94" i="17"/>
  <c r="E81" i="17"/>
  <c r="E14" i="17"/>
  <c r="B6" i="19"/>
  <c r="B7" i="19" s="1"/>
  <c r="Q244" i="17"/>
  <c r="N244" i="17"/>
  <c r="G244" i="17"/>
  <c r="H244" i="17"/>
  <c r="E177" i="17"/>
  <c r="E70" i="17"/>
  <c r="E235" i="17"/>
  <c r="E196" i="17"/>
  <c r="E162" i="17"/>
  <c r="E62" i="17"/>
  <c r="E38" i="17"/>
  <c r="E220" i="17"/>
  <c r="E51" i="17"/>
  <c r="W235" i="17" l="1"/>
  <c r="W220" i="17"/>
  <c r="W207" i="17"/>
  <c r="Y244" i="17"/>
  <c r="W196" i="17"/>
  <c r="W177" i="17"/>
  <c r="W171" i="17"/>
  <c r="W162" i="17"/>
  <c r="W150" i="17"/>
  <c r="W137" i="17"/>
  <c r="W127" i="17"/>
  <c r="W115" i="17"/>
  <c r="W100" i="17"/>
  <c r="W94" i="17"/>
  <c r="W81" i="17"/>
  <c r="W70" i="17"/>
  <c r="W62" i="17"/>
  <c r="W51" i="17"/>
  <c r="W38" i="17"/>
  <c r="W14" i="17"/>
  <c r="F244" i="17"/>
  <c r="E244" i="17" l="1"/>
  <c r="X244" i="17"/>
  <c r="A10" i="21"/>
  <c r="A11" i="21" s="1"/>
  <c r="A12" i="21" s="1"/>
  <c r="A13" i="21" s="1"/>
  <c r="A14" i="21" s="1"/>
  <c r="A15" i="21" s="1"/>
  <c r="A16" i="21" s="1"/>
  <c r="A17" i="21" s="1"/>
  <c r="A18" i="21" s="1"/>
  <c r="A19" i="21" s="1"/>
  <c r="A20" i="21" s="1"/>
  <c r="A21" i="21" s="1"/>
  <c r="A22" i="21" s="1"/>
  <c r="A23" i="21" s="1"/>
  <c r="A24" i="21" s="1"/>
  <c r="A25" i="21" s="1"/>
  <c r="A26" i="21" s="1"/>
  <c r="A27" i="21" s="1"/>
  <c r="W244" i="17" l="1"/>
</calcChain>
</file>

<file path=xl/sharedStrings.xml><?xml version="1.0" encoding="utf-8"?>
<sst xmlns="http://schemas.openxmlformats.org/spreadsheetml/2006/main" count="790" uniqueCount="124">
  <si>
    <t>№ п/п</t>
  </si>
  <si>
    <t>Реестровый номер МО</t>
  </si>
  <si>
    <t>в   т о м   ч и с л е   п о   к в а р т а л а м</t>
  </si>
  <si>
    <t>I квартал</t>
  </si>
  <si>
    <t>II квартал</t>
  </si>
  <si>
    <t>III квартал</t>
  </si>
  <si>
    <t>IV квартал</t>
  </si>
  <si>
    <t>ВСЕГО</t>
  </si>
  <si>
    <t>в том числе</t>
  </si>
  <si>
    <t xml:space="preserve">ВСЕГО </t>
  </si>
  <si>
    <t>Новгородский филиал ООО "АльфаСтрахование-ОМС"</t>
  </si>
  <si>
    <t>Наименование медицинской организации</t>
  </si>
  <si>
    <t>Медицинские организации за пределами территории страхования</t>
  </si>
  <si>
    <t>Проведение диспансерного наблюдения, в том числе</t>
  </si>
  <si>
    <t>ООО "Поликлиника "Полимедика Новгород Великий"</t>
  </si>
  <si>
    <t xml:space="preserve">Диспансеризация детей-сирот и детей, находящихся в трудной жизненной ситуации в учреждении </t>
  </si>
  <si>
    <t xml:space="preserve">Диспансеризация детей-сирот и детей, находящихся в трудной жизненной ситуации в семье </t>
  </si>
  <si>
    <t xml:space="preserve">Профилактические медицинские осмотры несовершеннолетних </t>
  </si>
  <si>
    <t xml:space="preserve">Диспансеризация определенных групп взрослого населения 2 этап </t>
  </si>
  <si>
    <t>ГОБУЗ "ЦГКБ"</t>
  </si>
  <si>
    <t>ГОБУЗ Старорусская ЦРБ</t>
  </si>
  <si>
    <t>ГОБУЗ Валдайская ЦРБ</t>
  </si>
  <si>
    <t>ГОБУЗ "Демянская ЦРБ"</t>
  </si>
  <si>
    <t>ГОБУЗ "Зарубинская ЦРБ"</t>
  </si>
  <si>
    <t>ГОБУЗ "Крестецкая ЦРБ"</t>
  </si>
  <si>
    <t>ГОБУЗ "Маловишерская ЦРБ"</t>
  </si>
  <si>
    <t>ГОБУЗ "Окуловская ЦРБ"</t>
  </si>
  <si>
    <t>ГОБУЗ "Пестовская ЦРБ"</t>
  </si>
  <si>
    <t>ОАУЗ "Поддорская ЦРБ"</t>
  </si>
  <si>
    <t>ОАУЗ "Хвойнинская ЦРБ"</t>
  </si>
  <si>
    <t>ГОБУЗ "Чудовская ЦРБ"</t>
  </si>
  <si>
    <t>ГОБУЗ Шимская ЦРБ</t>
  </si>
  <si>
    <t>Новгородский филиал АО "Страховая компания "СОГАЗ-Мед"</t>
  </si>
  <si>
    <t>Профиль медицинской помощи</t>
  </si>
  <si>
    <t>11</t>
  </si>
  <si>
    <t>Гастроэнтерология</t>
  </si>
  <si>
    <t>Детская кардиология</t>
  </si>
  <si>
    <t>19</t>
  </si>
  <si>
    <t>Детская урология-андрология</t>
  </si>
  <si>
    <t>20</t>
  </si>
  <si>
    <t>Детская хирургия</t>
  </si>
  <si>
    <t>21</t>
  </si>
  <si>
    <t>Детская эндокринология</t>
  </si>
  <si>
    <t>29</t>
  </si>
  <si>
    <t>Кардиология</t>
  </si>
  <si>
    <t>42</t>
  </si>
  <si>
    <t xml:space="preserve">Лечебное дело </t>
  </si>
  <si>
    <t>53</t>
  </si>
  <si>
    <t>Неврология</t>
  </si>
  <si>
    <t>57</t>
  </si>
  <si>
    <t>Общая врачебная практика (семейная медицина)</t>
  </si>
  <si>
    <t>65</t>
  </si>
  <si>
    <t>Офтальмология</t>
  </si>
  <si>
    <t>68</t>
  </si>
  <si>
    <t>Педиатрия</t>
  </si>
  <si>
    <t>77</t>
  </si>
  <si>
    <t>Ревматология</t>
  </si>
  <si>
    <t>Сурдология-оториноларингология</t>
  </si>
  <si>
    <t>97</t>
  </si>
  <si>
    <t>Терапия</t>
  </si>
  <si>
    <t>к протоколу заседания комиссии</t>
  </si>
  <si>
    <t>Код профиля</t>
  </si>
  <si>
    <t>16</t>
  </si>
  <si>
    <t>Дерматовенерология (дерматология)</t>
  </si>
  <si>
    <t>100</t>
  </si>
  <si>
    <t>Травматология и ортопедия</t>
  </si>
  <si>
    <t>108</t>
  </si>
  <si>
    <t>Урология</t>
  </si>
  <si>
    <t>112</t>
  </si>
  <si>
    <t>Хирургия</t>
  </si>
  <si>
    <t>122</t>
  </si>
  <si>
    <t>Эндокринология</t>
  </si>
  <si>
    <t>136</t>
  </si>
  <si>
    <t>Акушерство и гинекология (за исключением использования вспомогательных репродуктивных технологий)</t>
  </si>
  <si>
    <t>162</t>
  </si>
  <si>
    <t>Оториноларингология (за исключением кохлеарной имплантации)</t>
  </si>
  <si>
    <t xml:space="preserve">Акушерское дело </t>
  </si>
  <si>
    <t>28</t>
  </si>
  <si>
    <t>Инфекционные болезни</t>
  </si>
  <si>
    <t>60</t>
  </si>
  <si>
    <t>Онкология</t>
  </si>
  <si>
    <t xml:space="preserve">Акушерство и гинекология </t>
  </si>
  <si>
    <t>ГОБУЗ "Маревская ЦРБ"</t>
  </si>
  <si>
    <t>ГОБУЗ Солецкая ЦРБ</t>
  </si>
  <si>
    <t>ГОБУЗ "Боровичский ЦОВ(С)П"</t>
  </si>
  <si>
    <t xml:space="preserve">ГОБУЗ "НЦРБ" </t>
  </si>
  <si>
    <t>ГОБУЗ "Боровичская ЦРБ"</t>
  </si>
  <si>
    <t>Итого:</t>
  </si>
  <si>
    <t>ПРОВЕДЕНИЕ ДИСПАНСЕРНОГО НАБЛЮДЕНИЯ И ДИСПАНСЕРИЗАЦИЯ ОПРЕДЕЛЕННЫХ ГРУПП ВЗРОСЛОГО НАСЕЛЕНИЯ 2 ЭТАП</t>
  </si>
  <si>
    <t xml:space="preserve">ПРОФИЛАКТИЧЕСКИЕ МЕРОПРИЯТИЯ НА 2021 ГОД (в соответствии с приказами министерства здравоохранения Новгородской области) </t>
  </si>
  <si>
    <t>ГОБУЗ "Боровичскя ЦРБ"</t>
  </si>
  <si>
    <t>ГОБУЗ "Марёвская ЦРБ"</t>
  </si>
  <si>
    <t>ГОБУЗ "Солецкая ЦРБ"</t>
  </si>
  <si>
    <t>ГОБУЗ "Новгородская ЦРБ"</t>
  </si>
  <si>
    <t>ГОБУЗ "Боровичский ЦОВ(с)П"</t>
  </si>
  <si>
    <t>Проведение диспансеризации</t>
  </si>
  <si>
    <t>Всего</t>
  </si>
  <si>
    <t>Проведение профилактических медицинских осмотров</t>
  </si>
  <si>
    <t xml:space="preserve">Диспансеризация определенных групп                                                           взрослого населения 1 этап </t>
  </si>
  <si>
    <t xml:space="preserve">Профилактические медицинские осмотры взрослого населения </t>
  </si>
  <si>
    <t>Итого</t>
  </si>
  <si>
    <t>75</t>
  </si>
  <si>
    <t>Пульмонология</t>
  </si>
  <si>
    <t>171</t>
  </si>
  <si>
    <t>Стоматология общей практики</t>
  </si>
  <si>
    <t>План по профилактическим мероприятиям на 2021 год, количество посещений</t>
  </si>
  <si>
    <t>Итого по профмероприятиям</t>
  </si>
  <si>
    <t>План профилактических мероприятий на 2021 год, количество посещений</t>
  </si>
  <si>
    <t xml:space="preserve">Диспансеризация определенных групп взрослого населения 1 этап </t>
  </si>
  <si>
    <t>Диспансеризация детей-сирот и детей, находящихся в трудной жизненной ситуации в учреждении</t>
  </si>
  <si>
    <t>Диспансеризация детей-сирот и детей, находящихся в трудной жизненной ситуации в семье</t>
  </si>
  <si>
    <t>х</t>
  </si>
  <si>
    <t>Приложение № 10</t>
  </si>
  <si>
    <t>56</t>
  </si>
  <si>
    <t>Нефрология</t>
  </si>
  <si>
    <t>от 29.10.2021 № 12</t>
  </si>
  <si>
    <t>2 этап</t>
  </si>
  <si>
    <t>ДН</t>
  </si>
  <si>
    <t>протокол № 11:</t>
  </si>
  <si>
    <t>Приложение № 11</t>
  </si>
  <si>
    <t>было по приказу:</t>
  </si>
  <si>
    <t>ДВ 1 этап</t>
  </si>
  <si>
    <t xml:space="preserve">Сироты в учреждении </t>
  </si>
  <si>
    <t>Сироты в семье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</si>
</sst>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\ _₽_-;\-* #,##0\ _₽_-;_-* &quot;-&quot;\ _₽_-;_-@_-"/>
    <numFmt numFmtId="164" formatCode="_-* #,##0.00_р_._-;\-* #,##0.00_р_._-;_-* &quot;-&quot;??_р_._-;_-@_-"/>
    <numFmt numFmtId="165" formatCode="&quot; &quot;#,##0&quot;    &quot;;&quot;-&quot;#,##0&quot;    &quot;;&quot; -&quot;#&quot;    &quot;;@&quot; &quot;"/>
    <numFmt numFmtId="166" formatCode="&quot; &quot;#,##0&quot;    &quot;;&quot;-&quot;#,##0&quot;    &quot;;&quot; -    &quot;;@&quot; &quot;"/>
    <numFmt numFmtId="167" formatCode="&quot; &quot;#,##0.00&quot;    &quot;;&quot;-&quot;#,##0.00&quot;    &quot;;&quot; -&quot;#&quot;    &quot;;@&quot; &quot;"/>
    <numFmt numFmtId="168" formatCode="[$-419]General"/>
    <numFmt numFmtId="169" formatCode="#,##0.00&quot; &quot;[$руб.-419];[Red]&quot;-&quot;#,##0.00&quot; &quot;[$руб.-419]"/>
    <numFmt numFmtId="170" formatCode="\ #,##0.00&quot;    &quot;;\-#,##0.00&quot;    &quot;;&quot; -&quot;#&quot;    &quot;;@\ "/>
    <numFmt numFmtId="171" formatCode="#,##0.0,"/>
    <numFmt numFmtId="172" formatCode="\ #,##0&quot;    &quot;;\-#,##0&quot;    &quot;;&quot; -&quot;#&quot;    &quot;;@\ "/>
    <numFmt numFmtId="173" formatCode="_-* #,##0_р_._-;\-* #,##0_р_._-;_-* &quot;-&quot;??_р_._-;_-@_-"/>
  </numFmts>
  <fonts count="36">
    <font>
      <sz val="11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rgb="FFFFFFFF"/>
      <name val="Calibri"/>
      <family val="2"/>
      <charset val="204"/>
    </font>
    <font>
      <sz val="11"/>
      <color rgb="FF9C0006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1"/>
      <color rgb="FFFFFFFF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006100"/>
      <name val="Calibri"/>
      <family val="2"/>
      <charset val="204"/>
    </font>
    <font>
      <b/>
      <sz val="15"/>
      <color rgb="FF1F497D"/>
      <name val="Calibri"/>
      <family val="2"/>
      <charset val="204"/>
    </font>
    <font>
      <b/>
      <sz val="13"/>
      <color rgb="FF1F497D"/>
      <name val="Calibri"/>
      <family val="2"/>
      <charset val="204"/>
    </font>
    <font>
      <b/>
      <sz val="11"/>
      <color rgb="FF1F497D"/>
      <name val="Calibri"/>
      <family val="2"/>
      <charset val="204"/>
    </font>
    <font>
      <sz val="11"/>
      <color rgb="FF3F3F76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9C6500"/>
      <name val="Calibri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3F3F3F"/>
      <name val="Calibri"/>
      <family val="2"/>
      <charset val="204"/>
    </font>
    <font>
      <b/>
      <sz val="18"/>
      <color rgb="FF1F497D"/>
      <name val="Cambria"/>
      <family val="1"/>
      <charset val="204"/>
    </font>
    <font>
      <b/>
      <sz val="11"/>
      <color rgb="FF000000"/>
      <name val="Calibri"/>
      <family val="2"/>
      <charset val="204"/>
    </font>
    <font>
      <sz val="11"/>
      <color rgb="FFFF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0"/>
      <color theme="1"/>
      <name val="Arial Cyr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Arial"/>
      <family val="2"/>
      <charset val="204"/>
    </font>
    <font>
      <b/>
      <sz val="11"/>
      <color indexed="8"/>
      <name val="Calibri"/>
      <family val="2"/>
      <charset val="204"/>
    </font>
    <font>
      <sz val="11"/>
      <name val="Times New Roman"/>
      <family val="1"/>
      <charset val="204"/>
    </font>
  </fonts>
  <fills count="49">
    <fill>
      <patternFill patternType="none"/>
    </fill>
    <fill>
      <patternFill patternType="gray125"/>
    </fill>
    <fill>
      <patternFill patternType="solid">
        <fgColor rgb="FFDCE6F2"/>
        <bgColor rgb="FFDCE6F2"/>
      </patternFill>
    </fill>
    <fill>
      <patternFill patternType="solid">
        <fgColor rgb="FFF2DCDB"/>
        <bgColor rgb="FFF2DCDB"/>
      </patternFill>
    </fill>
    <fill>
      <patternFill patternType="solid">
        <fgColor rgb="FFEBF1DE"/>
        <bgColor rgb="FFEBF1DE"/>
      </patternFill>
    </fill>
    <fill>
      <patternFill patternType="solid">
        <fgColor rgb="FFE6E0EC"/>
        <bgColor rgb="FFE6E0EC"/>
      </patternFill>
    </fill>
    <fill>
      <patternFill patternType="solid">
        <fgColor rgb="FFDBEEF4"/>
        <bgColor rgb="FFDBEEF4"/>
      </patternFill>
    </fill>
    <fill>
      <patternFill patternType="solid">
        <fgColor rgb="FFFDEADA"/>
        <bgColor rgb="FFFDEADA"/>
      </patternFill>
    </fill>
    <fill>
      <patternFill patternType="solid">
        <fgColor rgb="FFB9CDE5"/>
        <bgColor rgb="FFB9CDE5"/>
      </patternFill>
    </fill>
    <fill>
      <patternFill patternType="solid">
        <fgColor rgb="FFE6B9B8"/>
        <bgColor rgb="FFE6B9B8"/>
      </patternFill>
    </fill>
    <fill>
      <patternFill patternType="solid">
        <fgColor rgb="FFD7E4BD"/>
        <bgColor rgb="FFD7E4BD"/>
      </patternFill>
    </fill>
    <fill>
      <patternFill patternType="solid">
        <fgColor rgb="FFCCC1DA"/>
        <bgColor rgb="FFCCC1DA"/>
      </patternFill>
    </fill>
    <fill>
      <patternFill patternType="solid">
        <fgColor rgb="FFB7DEE8"/>
        <bgColor rgb="FFB7DEE8"/>
      </patternFill>
    </fill>
    <fill>
      <patternFill patternType="solid">
        <fgColor rgb="FFFCD5B5"/>
        <bgColor rgb="FFFCD5B5"/>
      </patternFill>
    </fill>
    <fill>
      <patternFill patternType="solid">
        <fgColor rgb="FF95B3D7"/>
        <bgColor rgb="FF95B3D7"/>
      </patternFill>
    </fill>
    <fill>
      <patternFill patternType="solid">
        <fgColor rgb="FFD99694"/>
        <bgColor rgb="FFD99694"/>
      </patternFill>
    </fill>
    <fill>
      <patternFill patternType="solid">
        <fgColor rgb="FFC3D69B"/>
        <bgColor rgb="FFC3D69B"/>
      </patternFill>
    </fill>
    <fill>
      <patternFill patternType="solid">
        <fgColor rgb="FFB3A2C7"/>
        <bgColor rgb="FFB3A2C7"/>
      </patternFill>
    </fill>
    <fill>
      <patternFill patternType="solid">
        <fgColor rgb="FF93CDDD"/>
        <bgColor rgb="FF93CDDD"/>
      </patternFill>
    </fill>
    <fill>
      <patternFill patternType="solid">
        <fgColor rgb="FFFAC090"/>
        <bgColor rgb="FFFAC090"/>
      </patternFill>
    </fill>
    <fill>
      <patternFill patternType="solid">
        <fgColor rgb="FF4F81BD"/>
        <bgColor rgb="FF4F81BD"/>
      </patternFill>
    </fill>
    <fill>
      <patternFill patternType="solid">
        <fgColor rgb="FFC0504D"/>
        <bgColor rgb="FFC0504D"/>
      </patternFill>
    </fill>
    <fill>
      <patternFill patternType="solid">
        <fgColor rgb="FF9BBB59"/>
        <bgColor rgb="FF9BBB59"/>
      </patternFill>
    </fill>
    <fill>
      <patternFill patternType="solid">
        <fgColor rgb="FF8064A2"/>
        <bgColor rgb="FF8064A2"/>
      </patternFill>
    </fill>
    <fill>
      <patternFill patternType="solid">
        <fgColor rgb="FF4BACC6"/>
        <bgColor rgb="FF4BACC6"/>
      </patternFill>
    </fill>
    <fill>
      <patternFill patternType="solid">
        <fgColor rgb="FFF79646"/>
        <bgColor rgb="FFF79646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solid">
        <fgColor rgb="FFC6EFCE"/>
        <bgColor rgb="FFC6EFCE"/>
      </patternFill>
    </fill>
    <fill>
      <patternFill patternType="solid">
        <fgColor rgb="FFFFCC99"/>
        <bgColor rgb="FFFFCC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26"/>
      </patternFill>
    </fill>
    <fill>
      <patternFill patternType="solid">
        <fgColor theme="9" tint="0.59999389629810485"/>
        <bgColor indexed="13"/>
      </patternFill>
    </fill>
    <fill>
      <patternFill patternType="solid">
        <fgColor indexed="9"/>
        <bgColor indexed="26"/>
      </patternFill>
    </fill>
    <fill>
      <patternFill patternType="solid">
        <fgColor theme="8" tint="0.59999389629810485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000000"/>
      </patternFill>
    </fill>
    <fill>
      <patternFill patternType="solid">
        <fgColor theme="9" tint="0.79998168889431442"/>
        <bgColor rgb="FF000000"/>
      </patternFill>
    </fill>
  </fills>
  <borders count="2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rgb="FF4F81BD"/>
      </bottom>
      <diagonal/>
    </border>
    <border>
      <left/>
      <right/>
      <top/>
      <bottom style="thin">
        <color rgb="FFA7C0DE"/>
      </bottom>
      <diagonal/>
    </border>
    <border>
      <left/>
      <right/>
      <top/>
      <bottom style="thin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9">
    <xf numFmtId="0" fontId="0" fillId="0" borderId="0"/>
    <xf numFmtId="0" fontId="3" fillId="2" borderId="0"/>
    <xf numFmtId="0" fontId="3" fillId="3" borderId="0"/>
    <xf numFmtId="0" fontId="3" fillId="4" borderId="0"/>
    <xf numFmtId="0" fontId="3" fillId="5" borderId="0"/>
    <xf numFmtId="0" fontId="3" fillId="6" borderId="0"/>
    <xf numFmtId="0" fontId="3" fillId="7" borderId="0"/>
    <xf numFmtId="0" fontId="3" fillId="8" borderId="0"/>
    <xf numFmtId="0" fontId="3" fillId="9" borderId="0"/>
    <xf numFmtId="0" fontId="3" fillId="10" borderId="0"/>
    <xf numFmtId="0" fontId="3" fillId="11" borderId="0"/>
    <xf numFmtId="0" fontId="3" fillId="12" borderId="0"/>
    <xf numFmtId="0" fontId="3" fillId="13" borderId="0"/>
    <xf numFmtId="0" fontId="4" fillId="14" borderId="0"/>
    <xf numFmtId="0" fontId="4" fillId="15" borderId="0"/>
    <xf numFmtId="0" fontId="4" fillId="16" borderId="0"/>
    <xf numFmtId="0" fontId="4" fillId="17" borderId="0"/>
    <xf numFmtId="0" fontId="4" fillId="18" borderId="0"/>
    <xf numFmtId="0" fontId="4" fillId="19" borderId="0"/>
    <xf numFmtId="0" fontId="4" fillId="20" borderId="0"/>
    <xf numFmtId="0" fontId="4" fillId="21" borderId="0"/>
    <xf numFmtId="0" fontId="4" fillId="22" borderId="0"/>
    <xf numFmtId="0" fontId="4" fillId="23" borderId="0"/>
    <xf numFmtId="0" fontId="4" fillId="24" borderId="0"/>
    <xf numFmtId="0" fontId="4" fillId="25" borderId="0"/>
    <xf numFmtId="0" fontId="5" fillId="26" borderId="0"/>
    <xf numFmtId="0" fontId="6" fillId="27" borderId="1"/>
    <xf numFmtId="0" fontId="7" fillId="28" borderId="4"/>
    <xf numFmtId="167" fontId="2" fillId="0" borderId="0"/>
    <xf numFmtId="0" fontId="8" fillId="0" borderId="0"/>
    <xf numFmtId="0" fontId="9" fillId="29" borderId="0"/>
    <xf numFmtId="0" fontId="10" fillId="0" borderId="6"/>
    <xf numFmtId="0" fontId="11" fillId="0" borderId="7"/>
    <xf numFmtId="0" fontId="12" fillId="0" borderId="8"/>
    <xf numFmtId="0" fontId="12" fillId="0" borderId="0"/>
    <xf numFmtId="0" fontId="13" fillId="30" borderId="1"/>
    <xf numFmtId="0" fontId="14" fillId="0" borderId="3"/>
    <xf numFmtId="0" fontId="15" fillId="31" borderId="0"/>
    <xf numFmtId="168" fontId="3" fillId="0" borderId="0"/>
    <xf numFmtId="168" fontId="16" fillId="0" borderId="0"/>
    <xf numFmtId="0" fontId="2" fillId="32" borderId="5"/>
    <xf numFmtId="0" fontId="17" fillId="27" borderId="2"/>
    <xf numFmtId="0" fontId="18" fillId="0" borderId="0"/>
    <xf numFmtId="0" fontId="19" fillId="0" borderId="9"/>
    <xf numFmtId="0" fontId="20" fillId="0" borderId="0"/>
    <xf numFmtId="0" fontId="21" fillId="0" borderId="0">
      <alignment horizontal="center"/>
    </xf>
    <xf numFmtId="0" fontId="21" fillId="0" borderId="0">
      <alignment horizontal="center" textRotation="90"/>
    </xf>
    <xf numFmtId="168" fontId="22" fillId="0" borderId="0"/>
    <xf numFmtId="0" fontId="23" fillId="0" borderId="0"/>
    <xf numFmtId="169" fontId="23" fillId="0" borderId="0"/>
    <xf numFmtId="168" fontId="3" fillId="0" borderId="0"/>
    <xf numFmtId="168" fontId="24" fillId="0" borderId="0"/>
    <xf numFmtId="167" fontId="2" fillId="0" borderId="0"/>
    <xf numFmtId="164" fontId="2" fillId="0" borderId="0" applyFont="0" applyFill="0" applyBorder="0" applyAlignment="0" applyProtection="0"/>
    <xf numFmtId="0" fontId="29" fillId="0" borderId="0"/>
    <xf numFmtId="0" fontId="29" fillId="0" borderId="0"/>
    <xf numFmtId="167" fontId="2" fillId="0" borderId="0"/>
    <xf numFmtId="0" fontId="1" fillId="0" borderId="0"/>
    <xf numFmtId="170" fontId="33" fillId="0" borderId="0"/>
  </cellStyleXfs>
  <cellXfs count="271">
    <xf numFmtId="0" fontId="0" fillId="0" borderId="0" xfId="0"/>
    <xf numFmtId="0" fontId="25" fillId="0" borderId="0" xfId="0" applyFont="1" applyFill="1" applyAlignment="1">
      <alignment horizontal="center" vertical="center"/>
    </xf>
    <xf numFmtId="0" fontId="25" fillId="0" borderId="0" xfId="0" applyFont="1" applyFill="1"/>
    <xf numFmtId="0" fontId="25" fillId="0" borderId="0" xfId="0" applyFont="1" applyFill="1" applyAlignment="1">
      <alignment wrapText="1"/>
    </xf>
    <xf numFmtId="0" fontId="26" fillId="0" borderId="0" xfId="0" applyFont="1" applyFill="1"/>
    <xf numFmtId="0" fontId="25" fillId="0" borderId="0" xfId="0" applyFont="1" applyFill="1" applyAlignment="1"/>
    <xf numFmtId="49" fontId="25" fillId="0" borderId="0" xfId="0" applyNumberFormat="1" applyFont="1" applyFill="1" applyAlignment="1">
      <alignment horizontal="center"/>
    </xf>
    <xf numFmtId="0" fontId="27" fillId="0" borderId="0" xfId="0" applyFont="1" applyFill="1"/>
    <xf numFmtId="0" fontId="27" fillId="0" borderId="0" xfId="0" applyFont="1" applyFill="1" applyAlignment="1">
      <alignment horizontal="center" vertical="center"/>
    </xf>
    <xf numFmtId="165" fontId="27" fillId="0" borderId="12" xfId="28" applyNumberFormat="1" applyFont="1" applyFill="1" applyBorder="1" applyAlignment="1" applyProtection="1">
      <alignment horizontal="left" wrapText="1"/>
    </xf>
    <xf numFmtId="165" fontId="27" fillId="35" borderId="12" xfId="28" applyNumberFormat="1" applyFont="1" applyFill="1" applyBorder="1" applyAlignment="1" applyProtection="1">
      <alignment horizontal="left" wrapText="1"/>
    </xf>
    <xf numFmtId="165" fontId="25" fillId="0" borderId="12" xfId="28" applyNumberFormat="1" applyFont="1" applyFill="1" applyBorder="1" applyAlignment="1" applyProtection="1">
      <alignment horizontal="center" vertical="center"/>
    </xf>
    <xf numFmtId="165" fontId="25" fillId="0" borderId="12" xfId="28" applyNumberFormat="1" applyFont="1" applyFill="1" applyBorder="1" applyAlignment="1" applyProtection="1">
      <alignment horizontal="center"/>
    </xf>
    <xf numFmtId="165" fontId="25" fillId="0" borderId="12" xfId="28" applyNumberFormat="1" applyFont="1" applyFill="1" applyBorder="1" applyAlignment="1" applyProtection="1">
      <alignment horizontal="center" vertical="center" textRotation="90" wrapText="1"/>
    </xf>
    <xf numFmtId="49" fontId="30" fillId="0" borderId="12" xfId="0" applyNumberFormat="1" applyFont="1" applyBorder="1" applyAlignment="1">
      <alignment horizontal="center"/>
    </xf>
    <xf numFmtId="41" fontId="25" fillId="0" borderId="12" xfId="28" applyNumberFormat="1" applyFont="1" applyFill="1" applyBorder="1" applyAlignment="1" applyProtection="1">
      <alignment horizontal="center" vertical="center"/>
    </xf>
    <xf numFmtId="41" fontId="32" fillId="0" borderId="12" xfId="53" applyNumberFormat="1" applyFont="1" applyFill="1" applyBorder="1" applyAlignment="1" applyProtection="1">
      <alignment horizontal="center" vertical="center"/>
    </xf>
    <xf numFmtId="41" fontId="26" fillId="35" borderId="12" xfId="28" applyNumberFormat="1" applyFont="1" applyFill="1" applyBorder="1" applyAlignment="1" applyProtection="1">
      <alignment horizontal="center" vertical="center"/>
    </xf>
    <xf numFmtId="41" fontId="31" fillId="35" borderId="12" xfId="53" applyNumberFormat="1" applyFont="1" applyFill="1" applyBorder="1" applyAlignment="1" applyProtection="1">
      <alignment horizontal="center" vertical="center"/>
    </xf>
    <xf numFmtId="49" fontId="30" fillId="36" borderId="12" xfId="0" applyNumberFormat="1" applyFont="1" applyFill="1" applyBorder="1" applyAlignment="1">
      <alignment horizontal="center" vertical="center"/>
    </xf>
    <xf numFmtId="0" fontId="30" fillId="36" borderId="12" xfId="0" quotePrefix="1" applyFont="1" applyFill="1" applyBorder="1" applyAlignment="1">
      <alignment horizontal="left" vertical="center"/>
    </xf>
    <xf numFmtId="0" fontId="30" fillId="36" borderId="12" xfId="0" applyFont="1" applyFill="1" applyBorder="1" applyAlignment="1">
      <alignment horizontal="center"/>
    </xf>
    <xf numFmtId="0" fontId="30" fillId="36" borderId="12" xfId="0" applyFont="1" applyFill="1" applyBorder="1"/>
    <xf numFmtId="0" fontId="30" fillId="36" borderId="12" xfId="0" applyFont="1" applyFill="1" applyBorder="1" applyAlignment="1">
      <alignment horizontal="left" vertical="center"/>
    </xf>
    <xf numFmtId="49" fontId="30" fillId="36" borderId="12" xfId="0" quotePrefix="1" applyNumberFormat="1" applyFont="1" applyFill="1" applyBorder="1" applyAlignment="1">
      <alignment horizontal="center" vertical="center"/>
    </xf>
    <xf numFmtId="0" fontId="30" fillId="36" borderId="12" xfId="0" quotePrefix="1" applyFont="1" applyFill="1" applyBorder="1" applyAlignment="1">
      <alignment horizontal="left" vertical="center" wrapText="1"/>
    </xf>
    <xf numFmtId="0" fontId="30" fillId="0" borderId="12" xfId="0" applyFont="1" applyFill="1" applyBorder="1" applyAlignment="1">
      <alignment horizontal="center"/>
    </xf>
    <xf numFmtId="4" fontId="27" fillId="0" borderId="12" xfId="57" applyNumberFormat="1" applyFont="1" applyFill="1" applyBorder="1"/>
    <xf numFmtId="0" fontId="30" fillId="0" borderId="12" xfId="0" quotePrefix="1" applyFont="1" applyFill="1" applyBorder="1" applyAlignment="1">
      <alignment horizontal="left" vertical="center"/>
    </xf>
    <xf numFmtId="165" fontId="27" fillId="0" borderId="12" xfId="28" applyNumberFormat="1" applyFont="1" applyFill="1" applyBorder="1" applyAlignment="1" applyProtection="1">
      <alignment horizontal="center" vertical="center"/>
    </xf>
    <xf numFmtId="165" fontId="27" fillId="0" borderId="12" xfId="28" applyNumberFormat="1" applyFont="1" applyFill="1" applyBorder="1" applyAlignment="1" applyProtection="1">
      <alignment horizontal="center"/>
    </xf>
    <xf numFmtId="0" fontId="27" fillId="33" borderId="12" xfId="0" applyFont="1" applyFill="1" applyBorder="1" applyAlignment="1">
      <alignment horizontal="center" vertical="center"/>
    </xf>
    <xf numFmtId="0" fontId="30" fillId="33" borderId="12" xfId="0" applyFont="1" applyFill="1" applyBorder="1" applyAlignment="1">
      <alignment horizontal="center" vertical="center" wrapText="1"/>
    </xf>
    <xf numFmtId="171" fontId="31" fillId="33" borderId="12" xfId="53" applyNumberFormat="1" applyFont="1" applyFill="1" applyBorder="1" applyAlignment="1" applyProtection="1">
      <alignment horizontal="left" vertical="center" wrapText="1"/>
    </xf>
    <xf numFmtId="41" fontId="31" fillId="33" borderId="12" xfId="28" applyNumberFormat="1" applyFont="1" applyFill="1" applyBorder="1" applyAlignment="1" applyProtection="1">
      <alignment horizontal="center" vertical="center"/>
    </xf>
    <xf numFmtId="49" fontId="30" fillId="37" borderId="12" xfId="0" applyNumberFormat="1" applyFont="1" applyFill="1" applyBorder="1" applyAlignment="1">
      <alignment horizontal="center" vertical="center"/>
    </xf>
    <xf numFmtId="41" fontId="32" fillId="0" borderId="12" xfId="28" applyNumberFormat="1" applyFont="1" applyFill="1" applyBorder="1" applyAlignment="1" applyProtection="1">
      <alignment horizontal="center" vertical="center"/>
    </xf>
    <xf numFmtId="0" fontId="30" fillId="37" borderId="12" xfId="0" applyFont="1" applyFill="1" applyBorder="1" applyAlignment="1">
      <alignment horizontal="left" vertical="center"/>
    </xf>
    <xf numFmtId="0" fontId="30" fillId="0" borderId="12" xfId="0" applyFont="1" applyFill="1" applyBorder="1" applyAlignment="1">
      <alignment horizontal="left" vertical="center"/>
    </xf>
    <xf numFmtId="0" fontId="30" fillId="0" borderId="12" xfId="0" quotePrefix="1" applyFont="1" applyFill="1" applyBorder="1" applyAlignment="1">
      <alignment horizontal="left" vertical="center" wrapText="1"/>
    </xf>
    <xf numFmtId="49" fontId="30" fillId="33" borderId="12" xfId="0" applyNumberFormat="1" applyFont="1" applyFill="1" applyBorder="1" applyAlignment="1">
      <alignment horizontal="center" vertical="center"/>
    </xf>
    <xf numFmtId="165" fontId="25" fillId="33" borderId="12" xfId="28" applyNumberFormat="1" applyFont="1" applyFill="1" applyBorder="1" applyAlignment="1" applyProtection="1">
      <alignment horizontal="center"/>
    </xf>
    <xf numFmtId="41" fontId="26" fillId="33" borderId="12" xfId="28" applyNumberFormat="1" applyFont="1" applyFill="1" applyBorder="1" applyAlignment="1" applyProtection="1">
      <alignment horizontal="center" vertical="center"/>
    </xf>
    <xf numFmtId="0" fontId="27" fillId="0" borderId="0" xfId="0" applyFont="1" applyFill="1" applyBorder="1"/>
    <xf numFmtId="0" fontId="30" fillId="36" borderId="12" xfId="0" applyFont="1" applyFill="1" applyBorder="1" applyAlignment="1">
      <alignment horizontal="center" vertical="center" wrapText="1"/>
    </xf>
    <xf numFmtId="0" fontId="30" fillId="36" borderId="12" xfId="0" applyFont="1" applyFill="1" applyBorder="1" applyAlignment="1">
      <alignment horizontal="left" vertical="center" wrapText="1"/>
    </xf>
    <xf numFmtId="41" fontId="31" fillId="33" borderId="12" xfId="53" applyNumberFormat="1" applyFont="1" applyFill="1" applyBorder="1" applyAlignment="1" applyProtection="1">
      <alignment horizontal="center" vertical="center"/>
    </xf>
    <xf numFmtId="41" fontId="32" fillId="0" borderId="12" xfId="53" applyNumberFormat="1" applyFont="1" applyFill="1" applyBorder="1" applyAlignment="1" applyProtection="1">
      <alignment horizontal="center" vertical="center" wrapText="1"/>
    </xf>
    <xf numFmtId="41" fontId="32" fillId="36" borderId="12" xfId="53" applyNumberFormat="1" applyFont="1" applyFill="1" applyBorder="1" applyAlignment="1" applyProtection="1">
      <alignment horizontal="center" vertical="center" wrapText="1"/>
    </xf>
    <xf numFmtId="41" fontId="26" fillId="0" borderId="12" xfId="28" applyNumberFormat="1" applyFont="1" applyFill="1" applyBorder="1" applyAlignment="1" applyProtection="1">
      <alignment horizontal="center" vertical="center"/>
    </xf>
    <xf numFmtId="165" fontId="25" fillId="33" borderId="12" xfId="28" applyNumberFormat="1" applyFont="1" applyFill="1" applyBorder="1" applyAlignment="1" applyProtection="1">
      <alignment horizontal="center" vertical="center"/>
    </xf>
    <xf numFmtId="49" fontId="30" fillId="0" borderId="12" xfId="0" applyNumberFormat="1" applyFont="1" applyBorder="1" applyAlignment="1">
      <alignment horizontal="center" vertical="center"/>
    </xf>
    <xf numFmtId="165" fontId="27" fillId="0" borderId="12" xfId="28" applyNumberFormat="1" applyFont="1" applyFill="1" applyBorder="1" applyAlignment="1" applyProtection="1">
      <alignment horizontal="left" vertical="center" wrapText="1"/>
    </xf>
    <xf numFmtId="165" fontId="27" fillId="35" borderId="12" xfId="28" applyNumberFormat="1" applyFont="1" applyFill="1" applyBorder="1" applyAlignment="1" applyProtection="1">
      <alignment horizontal="left" vertical="center" wrapText="1"/>
    </xf>
    <xf numFmtId="165" fontId="28" fillId="33" borderId="12" xfId="28" applyNumberFormat="1" applyFont="1" applyFill="1" applyBorder="1" applyAlignment="1" applyProtection="1">
      <alignment horizontal="left" wrapText="1"/>
    </xf>
    <xf numFmtId="41" fontId="32" fillId="0" borderId="12" xfId="58" applyNumberFormat="1" applyFont="1" applyFill="1" applyBorder="1" applyAlignment="1" applyProtection="1">
      <alignment horizontal="center" vertical="center"/>
    </xf>
    <xf numFmtId="49" fontId="30" fillId="38" borderId="12" xfId="0" applyNumberFormat="1" applyFont="1" applyFill="1" applyBorder="1" applyAlignment="1">
      <alignment horizontal="center" vertical="center"/>
    </xf>
    <xf numFmtId="172" fontId="32" fillId="39" borderId="12" xfId="53" applyNumberFormat="1" applyFont="1" applyFill="1" applyBorder="1" applyAlignment="1" applyProtection="1">
      <alignment horizontal="center"/>
    </xf>
    <xf numFmtId="41" fontId="31" fillId="33" borderId="12" xfId="58" applyNumberFormat="1" applyFont="1" applyFill="1" applyBorder="1" applyAlignment="1" applyProtection="1">
      <alignment horizontal="center" vertical="center"/>
    </xf>
    <xf numFmtId="41" fontId="31" fillId="39" borderId="12" xfId="53" applyNumberFormat="1" applyFont="1" applyFill="1" applyBorder="1" applyAlignment="1" applyProtection="1">
      <alignment horizontal="center" vertical="center"/>
    </xf>
    <xf numFmtId="49" fontId="30" fillId="40" borderId="12" xfId="0" applyNumberFormat="1" applyFont="1" applyFill="1" applyBorder="1" applyAlignment="1">
      <alignment horizontal="center" vertical="center"/>
    </xf>
    <xf numFmtId="0" fontId="30" fillId="40" borderId="12" xfId="0" applyFont="1" applyFill="1" applyBorder="1" applyAlignment="1">
      <alignment horizontal="left" vertical="center"/>
    </xf>
    <xf numFmtId="0" fontId="30" fillId="40" borderId="12" xfId="0" applyFont="1" applyFill="1" applyBorder="1" applyAlignment="1">
      <alignment horizontal="left" vertical="center" wrapText="1"/>
    </xf>
    <xf numFmtId="172" fontId="32" fillId="0" borderId="12" xfId="53" applyNumberFormat="1" applyFont="1" applyFill="1" applyBorder="1" applyAlignment="1" applyProtection="1">
      <alignment horizontal="left" wrapText="1"/>
    </xf>
    <xf numFmtId="172" fontId="32" fillId="0" borderId="12" xfId="53" applyNumberFormat="1" applyFont="1" applyFill="1" applyBorder="1" applyAlignment="1" applyProtection="1">
      <alignment horizontal="center"/>
    </xf>
    <xf numFmtId="172" fontId="32" fillId="41" borderId="12" xfId="53" applyNumberFormat="1" applyFont="1" applyFill="1" applyBorder="1" applyAlignment="1" applyProtection="1">
      <alignment horizontal="left" wrapText="1"/>
    </xf>
    <xf numFmtId="41" fontId="31" fillId="35" borderId="12" xfId="58" applyNumberFormat="1" applyFont="1" applyFill="1" applyBorder="1" applyAlignment="1" applyProtection="1">
      <alignment horizontal="center" vertical="center"/>
    </xf>
    <xf numFmtId="41" fontId="31" fillId="41" borderId="12" xfId="53" applyNumberFormat="1" applyFont="1" applyFill="1" applyBorder="1" applyAlignment="1" applyProtection="1">
      <alignment horizontal="center" vertical="center"/>
    </xf>
    <xf numFmtId="165" fontId="32" fillId="33" borderId="12" xfId="28" applyNumberFormat="1" applyFont="1" applyFill="1" applyBorder="1" applyAlignment="1" applyProtection="1">
      <alignment horizontal="center"/>
    </xf>
    <xf numFmtId="41" fontId="25" fillId="0" borderId="12" xfId="28" applyNumberFormat="1" applyFont="1" applyFill="1" applyBorder="1" applyAlignment="1" applyProtection="1">
      <alignment horizontal="center" vertical="center" wrapText="1"/>
    </xf>
    <xf numFmtId="0" fontId="30" fillId="37" borderId="12" xfId="0" quotePrefix="1" applyFont="1" applyFill="1" applyBorder="1" applyAlignment="1">
      <alignment horizontal="left" vertical="center" wrapText="1"/>
    </xf>
    <xf numFmtId="165" fontId="32" fillId="0" borderId="12" xfId="28" applyNumberFormat="1" applyFont="1" applyFill="1" applyBorder="1" applyAlignment="1" applyProtection="1">
      <alignment horizontal="center"/>
    </xf>
    <xf numFmtId="165" fontId="32" fillId="35" borderId="12" xfId="28" applyNumberFormat="1" applyFont="1" applyFill="1" applyBorder="1" applyAlignment="1" applyProtection="1">
      <alignment horizontal="left" wrapText="1"/>
    </xf>
    <xf numFmtId="41" fontId="31" fillId="35" borderId="12" xfId="28" applyNumberFormat="1" applyFont="1" applyFill="1" applyBorder="1" applyAlignment="1" applyProtection="1">
      <alignment horizontal="center" vertical="center"/>
    </xf>
    <xf numFmtId="41" fontId="26" fillId="0" borderId="12" xfId="0" applyNumberFormat="1" applyFont="1" applyFill="1" applyBorder="1" applyAlignment="1">
      <alignment horizontal="center" vertical="center"/>
    </xf>
    <xf numFmtId="0" fontId="28" fillId="0" borderId="0" xfId="0" applyFont="1" applyFill="1"/>
    <xf numFmtId="166" fontId="26" fillId="0" borderId="0" xfId="0" applyNumberFormat="1" applyFont="1" applyFill="1"/>
    <xf numFmtId="0" fontId="27" fillId="0" borderId="0" xfId="0" applyFont="1" applyAlignment="1">
      <alignment horizontal="center"/>
    </xf>
    <xf numFmtId="0" fontId="27" fillId="0" borderId="0" xfId="0" applyFont="1"/>
    <xf numFmtId="0" fontId="27" fillId="0" borderId="0" xfId="0" applyFont="1" applyAlignment="1">
      <alignment horizontal="center" vertical="center"/>
    </xf>
    <xf numFmtId="167" fontId="27" fillId="0" borderId="12" xfId="28" applyFont="1" applyBorder="1"/>
    <xf numFmtId="3" fontId="30" fillId="34" borderId="12" xfId="0" applyNumberFormat="1" applyFont="1" applyFill="1" applyBorder="1" applyAlignment="1">
      <alignment horizontal="center" vertical="center" wrapText="1"/>
    </xf>
    <xf numFmtId="3" fontId="30" fillId="34" borderId="12" xfId="0" applyNumberFormat="1" applyFont="1" applyFill="1" applyBorder="1" applyAlignment="1">
      <alignment horizontal="center" wrapText="1"/>
    </xf>
    <xf numFmtId="49" fontId="30" fillId="0" borderId="12" xfId="0" quotePrefix="1" applyNumberFormat="1" applyFont="1" applyFill="1" applyBorder="1" applyAlignment="1">
      <alignment horizontal="left" vertical="center" wrapText="1"/>
    </xf>
    <xf numFmtId="3" fontId="30" fillId="0" borderId="12" xfId="0" quotePrefix="1" applyNumberFormat="1" applyFont="1" applyFill="1" applyBorder="1" applyAlignment="1">
      <alignment horizontal="center" vertical="center" wrapText="1"/>
    </xf>
    <xf numFmtId="3" fontId="30" fillId="0" borderId="12" xfId="0" quotePrefix="1" applyNumberFormat="1" applyFont="1" applyFill="1" applyBorder="1" applyAlignment="1">
      <alignment horizontal="center" wrapText="1"/>
    </xf>
    <xf numFmtId="3" fontId="30" fillId="0" borderId="12" xfId="0" applyNumberFormat="1" applyFont="1" applyFill="1" applyBorder="1" applyAlignment="1">
      <alignment horizontal="center" vertical="center" wrapText="1"/>
    </xf>
    <xf numFmtId="3" fontId="30" fillId="0" borderId="12" xfId="0" applyNumberFormat="1" applyFont="1" applyFill="1" applyBorder="1" applyAlignment="1">
      <alignment horizontal="center" wrapText="1"/>
    </xf>
    <xf numFmtId="3" fontId="27" fillId="0" borderId="12" xfId="0" applyNumberFormat="1" applyFont="1" applyBorder="1" applyAlignment="1">
      <alignment horizontal="center" vertical="center"/>
    </xf>
    <xf numFmtId="3" fontId="27" fillId="0" borderId="12" xfId="0" applyNumberFormat="1" applyFont="1" applyBorder="1" applyAlignment="1">
      <alignment horizontal="center"/>
    </xf>
    <xf numFmtId="0" fontId="27" fillId="0" borderId="12" xfId="0" applyFont="1" applyBorder="1"/>
    <xf numFmtId="0" fontId="28" fillId="0" borderId="12" xfId="0" applyFont="1" applyBorder="1" applyAlignment="1">
      <alignment horizontal="right"/>
    </xf>
    <xf numFmtId="3" fontId="28" fillId="0" borderId="12" xfId="0" applyNumberFormat="1" applyFont="1" applyBorder="1" applyAlignment="1">
      <alignment horizontal="center" vertical="center"/>
    </xf>
    <xf numFmtId="3" fontId="28" fillId="0" borderId="12" xfId="0" applyNumberFormat="1" applyFont="1" applyBorder="1" applyAlignment="1">
      <alignment horizontal="center"/>
    </xf>
    <xf numFmtId="165" fontId="27" fillId="0" borderId="12" xfId="28" applyNumberFormat="1" applyFont="1" applyBorder="1"/>
    <xf numFmtId="165" fontId="28" fillId="0" borderId="12" xfId="0" applyNumberFormat="1" applyFont="1" applyBorder="1" applyAlignment="1">
      <alignment horizontal="right"/>
    </xf>
    <xf numFmtId="41" fontId="27" fillId="0" borderId="12" xfId="0" applyNumberFormat="1" applyFont="1" applyBorder="1" applyAlignment="1">
      <alignment horizontal="center"/>
    </xf>
    <xf numFmtId="41" fontId="0" fillId="0" borderId="0" xfId="0" applyNumberFormat="1"/>
    <xf numFmtId="0" fontId="27" fillId="0" borderId="12" xfId="0" applyFont="1" applyFill="1" applyBorder="1" applyAlignment="1">
      <alignment horizontal="center" vertical="center"/>
    </xf>
    <xf numFmtId="0" fontId="27" fillId="0" borderId="12" xfId="0" applyFont="1" applyBorder="1" applyAlignment="1">
      <alignment horizontal="center"/>
    </xf>
    <xf numFmtId="0" fontId="28" fillId="0" borderId="0" xfId="0" applyFont="1" applyAlignment="1">
      <alignment horizontal="center"/>
    </xf>
    <xf numFmtId="0" fontId="35" fillId="34" borderId="12" xfId="0" applyFont="1" applyFill="1" applyBorder="1" applyAlignment="1">
      <alignment horizontal="center" vertical="center" wrapText="1"/>
    </xf>
    <xf numFmtId="0" fontId="27" fillId="0" borderId="12" xfId="0" applyFont="1" applyFill="1" applyBorder="1" applyAlignment="1">
      <alignment horizontal="center"/>
    </xf>
    <xf numFmtId="165" fontId="27" fillId="0" borderId="12" xfId="28" applyNumberFormat="1" applyFont="1" applyFill="1" applyBorder="1"/>
    <xf numFmtId="3" fontId="27" fillId="0" borderId="12" xfId="0" applyNumberFormat="1" applyFont="1" applyFill="1" applyBorder="1" applyAlignment="1">
      <alignment horizontal="center" vertical="center"/>
    </xf>
    <xf numFmtId="3" fontId="27" fillId="0" borderId="12" xfId="0" applyNumberFormat="1" applyFont="1" applyFill="1" applyBorder="1" applyAlignment="1">
      <alignment horizontal="center"/>
    </xf>
    <xf numFmtId="41" fontId="27" fillId="0" borderId="12" xfId="0" applyNumberFormat="1" applyFont="1" applyFill="1" applyBorder="1" applyAlignment="1">
      <alignment horizontal="center" vertical="center"/>
    </xf>
    <xf numFmtId="0" fontId="27" fillId="0" borderId="12" xfId="0" applyFont="1" applyFill="1" applyBorder="1" applyAlignment="1">
      <alignment vertical="center" wrapText="1"/>
    </xf>
    <xf numFmtId="165" fontId="27" fillId="0" borderId="12" xfId="28" applyNumberFormat="1" applyFont="1" applyFill="1" applyBorder="1" applyAlignment="1">
      <alignment vertical="center"/>
    </xf>
    <xf numFmtId="0" fontId="25" fillId="0" borderId="12" xfId="0" applyFont="1" applyFill="1" applyBorder="1" applyAlignment="1">
      <alignment horizontal="left" vertical="center" wrapText="1"/>
    </xf>
    <xf numFmtId="165" fontId="27" fillId="0" borderId="12" xfId="28" applyNumberFormat="1" applyFont="1" applyBorder="1" applyAlignment="1">
      <alignment vertical="center"/>
    </xf>
    <xf numFmtId="41" fontId="27" fillId="0" borderId="12" xfId="0" applyNumberFormat="1" applyFont="1" applyBorder="1" applyAlignment="1">
      <alignment horizontal="center" vertical="center"/>
    </xf>
    <xf numFmtId="3" fontId="27" fillId="0" borderId="0" xfId="0" applyNumberFormat="1" applyFont="1" applyFill="1"/>
    <xf numFmtId="3" fontId="27" fillId="0" borderId="0" xfId="0" applyNumberFormat="1" applyFont="1" applyFill="1" applyAlignment="1">
      <alignment horizontal="center" vertical="center"/>
    </xf>
    <xf numFmtId="3" fontId="27" fillId="0" borderId="0" xfId="0" applyNumberFormat="1" applyFont="1" applyAlignment="1">
      <alignment horizontal="center" vertical="center"/>
    </xf>
    <xf numFmtId="3" fontId="27" fillId="0" borderId="0" xfId="0" applyNumberFormat="1" applyFont="1"/>
    <xf numFmtId="49" fontId="30" fillId="0" borderId="12" xfId="0" applyNumberFormat="1" applyFont="1" applyFill="1" applyBorder="1" applyAlignment="1">
      <alignment horizontal="center" vertical="center"/>
    </xf>
    <xf numFmtId="0" fontId="30" fillId="0" borderId="12" xfId="0" applyFont="1" applyFill="1" applyBorder="1"/>
    <xf numFmtId="49" fontId="30" fillId="0" borderId="12" xfId="0" quotePrefix="1" applyNumberFormat="1" applyFont="1" applyFill="1" applyBorder="1" applyAlignment="1">
      <alignment horizontal="center" vertical="center"/>
    </xf>
    <xf numFmtId="0" fontId="30" fillId="0" borderId="12" xfId="0" applyFont="1" applyFill="1" applyBorder="1" applyAlignment="1">
      <alignment horizontal="left" vertical="center" wrapText="1"/>
    </xf>
    <xf numFmtId="0" fontId="27" fillId="0" borderId="12" xfId="0" applyFont="1" applyFill="1" applyBorder="1" applyAlignment="1">
      <alignment horizontal="center" vertical="center"/>
    </xf>
    <xf numFmtId="0" fontId="28" fillId="0" borderId="0" xfId="0" applyFont="1" applyAlignment="1">
      <alignment horizontal="center"/>
    </xf>
    <xf numFmtId="41" fontId="25" fillId="42" borderId="12" xfId="28" applyNumberFormat="1" applyFont="1" applyFill="1" applyBorder="1" applyAlignment="1" applyProtection="1">
      <alignment horizontal="center" vertical="center"/>
    </xf>
    <xf numFmtId="41" fontId="27" fillId="0" borderId="0" xfId="0" applyNumberFormat="1" applyFont="1" applyFill="1" applyBorder="1"/>
    <xf numFmtId="41" fontId="27" fillId="43" borderId="0" xfId="0" applyNumberFormat="1" applyFont="1" applyFill="1" applyBorder="1"/>
    <xf numFmtId="0" fontId="27" fillId="43" borderId="0" xfId="0" applyFont="1" applyFill="1"/>
    <xf numFmtId="41" fontId="32" fillId="42" borderId="12" xfId="53" applyNumberFormat="1" applyFont="1" applyFill="1" applyBorder="1" applyAlignment="1" applyProtection="1">
      <alignment horizontal="center" vertical="center"/>
    </xf>
    <xf numFmtId="41" fontId="32" fillId="42" borderId="12" xfId="53" applyNumberFormat="1" applyFont="1" applyFill="1" applyBorder="1" applyAlignment="1" applyProtection="1">
      <alignment horizontal="center" vertical="center" wrapText="1"/>
    </xf>
    <xf numFmtId="41" fontId="32" fillId="42" borderId="12" xfId="28" applyNumberFormat="1" applyFont="1" applyFill="1" applyBorder="1" applyAlignment="1" applyProtection="1">
      <alignment horizontal="center" vertical="center"/>
    </xf>
    <xf numFmtId="41" fontId="25" fillId="42" borderId="12" xfId="28" applyNumberFormat="1" applyFont="1" applyFill="1" applyBorder="1" applyAlignment="1" applyProtection="1">
      <alignment horizontal="center" vertical="center" wrapText="1"/>
    </xf>
    <xf numFmtId="0" fontId="27" fillId="44" borderId="0" xfId="0" applyFont="1" applyFill="1"/>
    <xf numFmtId="41" fontId="27" fillId="44" borderId="0" xfId="0" applyNumberFormat="1" applyFont="1" applyFill="1" applyBorder="1"/>
    <xf numFmtId="0" fontId="28" fillId="0" borderId="0" xfId="0" applyFont="1" applyAlignment="1">
      <alignment horizontal="center"/>
    </xf>
    <xf numFmtId="0" fontId="35" fillId="48" borderId="12" xfId="0" applyFont="1" applyFill="1" applyBorder="1" applyAlignment="1">
      <alignment horizontal="center" vertical="center" wrapText="1"/>
    </xf>
    <xf numFmtId="3" fontId="27" fillId="45" borderId="12" xfId="28" applyNumberFormat="1" applyFont="1" applyFill="1" applyBorder="1" applyAlignment="1">
      <alignment horizontal="center"/>
    </xf>
    <xf numFmtId="3" fontId="30" fillId="48" borderId="12" xfId="0" applyNumberFormat="1" applyFont="1" applyFill="1" applyBorder="1" applyAlignment="1">
      <alignment horizontal="center" vertical="center" wrapText="1"/>
    </xf>
    <xf numFmtId="3" fontId="30" fillId="48" borderId="12" xfId="0" applyNumberFormat="1" applyFont="1" applyFill="1" applyBorder="1" applyAlignment="1">
      <alignment horizontal="center" wrapText="1"/>
    </xf>
    <xf numFmtId="3" fontId="27" fillId="46" borderId="12" xfId="0" applyNumberFormat="1" applyFont="1" applyFill="1" applyBorder="1" applyAlignment="1">
      <alignment horizontal="center"/>
    </xf>
    <xf numFmtId="3" fontId="30" fillId="45" borderId="12" xfId="0" quotePrefix="1" applyNumberFormat="1" applyFont="1" applyFill="1" applyBorder="1" applyAlignment="1">
      <alignment horizontal="center" vertical="center" wrapText="1"/>
    </xf>
    <xf numFmtId="3" fontId="30" fillId="45" borderId="12" xfId="0" quotePrefix="1" applyNumberFormat="1" applyFont="1" applyFill="1" applyBorder="1" applyAlignment="1">
      <alignment horizontal="center" wrapText="1"/>
    </xf>
    <xf numFmtId="3" fontId="30" fillId="45" borderId="12" xfId="0" applyNumberFormat="1" applyFont="1" applyFill="1" applyBorder="1" applyAlignment="1">
      <alignment horizontal="center" vertical="center" wrapText="1"/>
    </xf>
    <xf numFmtId="3" fontId="30" fillId="45" borderId="12" xfId="0" applyNumberFormat="1" applyFont="1" applyFill="1" applyBorder="1" applyAlignment="1">
      <alignment horizontal="center" wrapText="1"/>
    </xf>
    <xf numFmtId="3" fontId="27" fillId="45" borderId="12" xfId="0" applyNumberFormat="1" applyFont="1" applyFill="1" applyBorder="1" applyAlignment="1">
      <alignment horizontal="center" vertical="center"/>
    </xf>
    <xf numFmtId="3" fontId="27" fillId="45" borderId="12" xfId="0" applyNumberFormat="1" applyFont="1" applyFill="1" applyBorder="1" applyAlignment="1">
      <alignment horizontal="center"/>
    </xf>
    <xf numFmtId="3" fontId="27" fillId="45" borderId="12" xfId="28" applyNumberFormat="1" applyFont="1" applyFill="1" applyBorder="1" applyAlignment="1">
      <alignment horizontal="center" vertical="center"/>
    </xf>
    <xf numFmtId="3" fontId="28" fillId="45" borderId="12" xfId="0" applyNumberFormat="1" applyFont="1" applyFill="1" applyBorder="1" applyAlignment="1">
      <alignment horizontal="center"/>
    </xf>
    <xf numFmtId="3" fontId="28" fillId="45" borderId="12" xfId="0" applyNumberFormat="1" applyFont="1" applyFill="1" applyBorder="1" applyAlignment="1">
      <alignment horizontal="center" vertical="center"/>
    </xf>
    <xf numFmtId="3" fontId="28" fillId="46" borderId="12" xfId="0" applyNumberFormat="1" applyFont="1" applyFill="1" applyBorder="1" applyAlignment="1">
      <alignment horizontal="center"/>
    </xf>
    <xf numFmtId="3" fontId="27" fillId="46" borderId="12" xfId="0" applyNumberFormat="1" applyFont="1" applyFill="1" applyBorder="1" applyAlignment="1">
      <alignment horizontal="center" vertical="center"/>
    </xf>
    <xf numFmtId="0" fontId="27" fillId="0" borderId="12" xfId="0" applyFont="1" applyFill="1" applyBorder="1" applyAlignment="1">
      <alignment horizontal="center" vertical="center"/>
    </xf>
    <xf numFmtId="0" fontId="27" fillId="44" borderId="0" xfId="0" applyFont="1" applyFill="1" applyBorder="1"/>
    <xf numFmtId="0" fontId="27" fillId="43" borderId="0" xfId="0" applyFont="1" applyFill="1" applyBorder="1"/>
    <xf numFmtId="0" fontId="30" fillId="36" borderId="12" xfId="0" applyFont="1" applyFill="1" applyBorder="1" applyAlignment="1">
      <alignment wrapText="1"/>
    </xf>
    <xf numFmtId="0" fontId="30" fillId="0" borderId="12" xfId="0" applyFont="1" applyFill="1" applyBorder="1" applyAlignment="1">
      <alignment wrapText="1"/>
    </xf>
    <xf numFmtId="0" fontId="27" fillId="0" borderId="13" xfId="0" applyFont="1" applyFill="1" applyBorder="1" applyAlignment="1">
      <alignment horizontal="center" vertical="center"/>
    </xf>
    <xf numFmtId="0" fontId="30" fillId="0" borderId="12" xfId="0" applyFont="1" applyFill="1" applyBorder="1" applyAlignment="1">
      <alignment horizontal="center" vertical="center" wrapText="1"/>
    </xf>
    <xf numFmtId="41" fontId="27" fillId="0" borderId="0" xfId="0" applyNumberFormat="1" applyFont="1" applyFill="1"/>
    <xf numFmtId="165" fontId="25" fillId="0" borderId="12" xfId="28" applyNumberFormat="1" applyFont="1" applyFill="1" applyBorder="1" applyAlignment="1" applyProtection="1">
      <alignment horizontal="center"/>
    </xf>
    <xf numFmtId="0" fontId="30" fillId="42" borderId="12" xfId="0" quotePrefix="1" applyFont="1" applyFill="1" applyBorder="1" applyAlignment="1">
      <alignment horizontal="left" vertical="center"/>
    </xf>
    <xf numFmtId="165" fontId="27" fillId="42" borderId="12" xfId="28" applyNumberFormat="1" applyFont="1" applyFill="1" applyBorder="1" applyAlignment="1" applyProtection="1">
      <alignment horizontal="left" wrapText="1"/>
    </xf>
    <xf numFmtId="49" fontId="25" fillId="0" borderId="12" xfId="28" applyNumberFormat="1" applyFont="1" applyFill="1" applyBorder="1" applyAlignment="1" applyProtection="1">
      <alignment horizontal="center"/>
    </xf>
    <xf numFmtId="0" fontId="30" fillId="42" borderId="12" xfId="0" applyFont="1" applyFill="1" applyBorder="1" applyAlignment="1">
      <alignment horizontal="left" vertical="center"/>
    </xf>
    <xf numFmtId="0" fontId="0" fillId="0" borderId="0" xfId="0" applyAlignment="1">
      <alignment horizontal="right"/>
    </xf>
    <xf numFmtId="0" fontId="27" fillId="0" borderId="0" xfId="0" applyFont="1" applyFill="1" applyBorder="1" applyAlignment="1">
      <alignment horizontal="center"/>
    </xf>
    <xf numFmtId="49" fontId="30" fillId="0" borderId="0" xfId="0" quotePrefix="1" applyNumberFormat="1" applyFont="1" applyFill="1" applyBorder="1" applyAlignment="1">
      <alignment horizontal="left" vertical="center" wrapText="1"/>
    </xf>
    <xf numFmtId="3" fontId="27" fillId="0" borderId="0" xfId="28" applyNumberFormat="1" applyFont="1" applyFill="1" applyBorder="1" applyAlignment="1">
      <alignment horizontal="center"/>
    </xf>
    <xf numFmtId="3" fontId="30" fillId="0" borderId="0" xfId="0" applyNumberFormat="1" applyFont="1" applyFill="1" applyBorder="1" applyAlignment="1">
      <alignment horizontal="center" vertical="center" wrapText="1"/>
    </xf>
    <xf numFmtId="3" fontId="30" fillId="0" borderId="0" xfId="0" quotePrefix="1" applyNumberFormat="1" applyFont="1" applyFill="1" applyBorder="1" applyAlignment="1">
      <alignment horizontal="center" vertical="center" wrapText="1"/>
    </xf>
    <xf numFmtId="3" fontId="30" fillId="0" borderId="0" xfId="0" applyNumberFormat="1" applyFont="1" applyFill="1" applyBorder="1" applyAlignment="1">
      <alignment horizontal="center" wrapText="1"/>
    </xf>
    <xf numFmtId="3" fontId="30" fillId="0" borderId="0" xfId="0" quotePrefix="1" applyNumberFormat="1" applyFont="1" applyFill="1" applyBorder="1" applyAlignment="1">
      <alignment horizontal="center" wrapText="1"/>
    </xf>
    <xf numFmtId="3" fontId="27" fillId="0" borderId="0" xfId="0" applyNumberFormat="1" applyFont="1" applyFill="1" applyBorder="1" applyAlignment="1">
      <alignment horizontal="center"/>
    </xf>
    <xf numFmtId="173" fontId="27" fillId="0" borderId="0" xfId="0" applyNumberFormat="1" applyFont="1"/>
    <xf numFmtId="0" fontId="27" fillId="0" borderId="0" xfId="0" applyFont="1" applyFill="1" applyAlignment="1">
      <alignment horizontal="center"/>
    </xf>
    <xf numFmtId="0" fontId="27" fillId="0" borderId="21" xfId="0" applyFont="1" applyBorder="1"/>
    <xf numFmtId="0" fontId="27" fillId="0" borderId="0" xfId="0" applyFont="1" applyBorder="1"/>
    <xf numFmtId="173" fontId="27" fillId="0" borderId="0" xfId="0" applyNumberFormat="1" applyFont="1" applyBorder="1"/>
    <xf numFmtId="173" fontId="27" fillId="0" borderId="22" xfId="0" applyNumberFormat="1" applyFont="1" applyBorder="1"/>
    <xf numFmtId="0" fontId="27" fillId="0" borderId="21" xfId="0" applyFont="1" applyFill="1" applyBorder="1"/>
    <xf numFmtId="0" fontId="27" fillId="0" borderId="18" xfId="0" applyFont="1" applyBorder="1"/>
    <xf numFmtId="0" fontId="27" fillId="0" borderId="23" xfId="0" applyFont="1" applyBorder="1"/>
    <xf numFmtId="173" fontId="27" fillId="0" borderId="23" xfId="0" applyNumberFormat="1" applyFont="1" applyBorder="1"/>
    <xf numFmtId="173" fontId="27" fillId="0" borderId="24" xfId="0" applyNumberFormat="1" applyFont="1" applyBorder="1"/>
    <xf numFmtId="0" fontId="26" fillId="0" borderId="0" xfId="0" applyFont="1" applyFill="1" applyBorder="1" applyAlignment="1">
      <alignment horizontal="center" vertical="center"/>
    </xf>
    <xf numFmtId="165" fontId="25" fillId="0" borderId="12" xfId="28" applyNumberFormat="1" applyFont="1" applyFill="1" applyBorder="1" applyAlignment="1" applyProtection="1">
      <alignment horizontal="center" vertical="center" wrapText="1"/>
    </xf>
    <xf numFmtId="165" fontId="25" fillId="0" borderId="12" xfId="28" applyNumberFormat="1" applyFont="1" applyFill="1" applyBorder="1" applyAlignment="1" applyProtection="1">
      <alignment horizontal="center" vertical="center"/>
    </xf>
    <xf numFmtId="165" fontId="25" fillId="0" borderId="12" xfId="28" applyNumberFormat="1" applyFont="1" applyFill="1" applyBorder="1" applyAlignment="1" applyProtection="1">
      <alignment horizontal="center"/>
    </xf>
    <xf numFmtId="165" fontId="26" fillId="0" borderId="12" xfId="28" applyNumberFormat="1" applyFont="1" applyFill="1" applyBorder="1" applyAlignment="1" applyProtection="1">
      <alignment horizontal="center" vertical="center" wrapText="1"/>
    </xf>
    <xf numFmtId="0" fontId="27" fillId="0" borderId="12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/>
    </xf>
    <xf numFmtId="0" fontId="19" fillId="0" borderId="11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27" fillId="0" borderId="16" xfId="0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center" vertical="center"/>
    </xf>
    <xf numFmtId="0" fontId="27" fillId="0" borderId="11" xfId="0" applyFont="1" applyFill="1" applyBorder="1" applyAlignment="1">
      <alignment horizontal="center" vertical="center"/>
    </xf>
    <xf numFmtId="0" fontId="19" fillId="0" borderId="16" xfId="0" applyFont="1" applyFill="1" applyBorder="1" applyAlignment="1">
      <alignment horizontal="center"/>
    </xf>
    <xf numFmtId="0" fontId="19" fillId="0" borderId="12" xfId="0" applyFont="1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34" fillId="0" borderId="12" xfId="0" applyFont="1" applyFill="1" applyBorder="1" applyAlignment="1">
      <alignment horizontal="center"/>
    </xf>
    <xf numFmtId="0" fontId="26" fillId="0" borderId="13" xfId="0" applyFont="1" applyFill="1" applyBorder="1" applyAlignment="1">
      <alignment horizontal="right" wrapText="1"/>
    </xf>
    <xf numFmtId="0" fontId="26" fillId="0" borderId="14" xfId="0" applyFont="1" applyFill="1" applyBorder="1" applyAlignment="1">
      <alignment horizontal="right" wrapText="1"/>
    </xf>
    <xf numFmtId="0" fontId="26" fillId="0" borderId="15" xfId="0" applyFont="1" applyFill="1" applyBorder="1" applyAlignment="1">
      <alignment horizontal="right" wrapText="1"/>
    </xf>
    <xf numFmtId="0" fontId="35" fillId="34" borderId="17" xfId="0" applyFont="1" applyFill="1" applyBorder="1" applyAlignment="1">
      <alignment horizontal="center" vertical="center" wrapText="1"/>
    </xf>
    <xf numFmtId="0" fontId="35" fillId="34" borderId="18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/>
    </xf>
    <xf numFmtId="0" fontId="30" fillId="34" borderId="16" xfId="0" applyFont="1" applyFill="1" applyBorder="1" applyAlignment="1">
      <alignment horizontal="center" vertical="center" wrapText="1"/>
    </xf>
    <xf numFmtId="0" fontId="30" fillId="34" borderId="10" xfId="0" applyFont="1" applyFill="1" applyBorder="1" applyAlignment="1">
      <alignment horizontal="center" vertical="center" wrapText="1"/>
    </xf>
    <xf numFmtId="0" fontId="30" fillId="34" borderId="11" xfId="0" applyFont="1" applyFill="1" applyBorder="1" applyAlignment="1">
      <alignment horizontal="center" vertical="center" wrapText="1"/>
    </xf>
    <xf numFmtId="0" fontId="27" fillId="0" borderId="13" xfId="0" applyFont="1" applyBorder="1" applyAlignment="1">
      <alignment horizontal="center"/>
    </xf>
    <xf numFmtId="0" fontId="27" fillId="0" borderId="14" xfId="0" applyFont="1" applyBorder="1" applyAlignment="1">
      <alignment horizontal="center"/>
    </xf>
    <xf numFmtId="0" fontId="27" fillId="0" borderId="15" xfId="0" applyFont="1" applyBorder="1" applyAlignment="1">
      <alignment horizontal="center"/>
    </xf>
    <xf numFmtId="0" fontId="27" fillId="0" borderId="16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/>
    </xf>
    <xf numFmtId="0" fontId="27" fillId="0" borderId="14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35" fillId="34" borderId="13" xfId="0" applyFont="1" applyFill="1" applyBorder="1" applyAlignment="1">
      <alignment horizontal="center" wrapText="1"/>
    </xf>
    <xf numFmtId="0" fontId="35" fillId="34" borderId="15" xfId="0" applyFont="1" applyFill="1" applyBorder="1" applyAlignment="1">
      <alignment horizontal="center" wrapText="1"/>
    </xf>
    <xf numFmtId="0" fontId="30" fillId="34" borderId="13" xfId="0" applyFont="1" applyFill="1" applyBorder="1" applyAlignment="1">
      <alignment horizontal="center" vertical="center" wrapText="1"/>
    </xf>
    <xf numFmtId="0" fontId="30" fillId="34" borderId="14" xfId="0" applyFont="1" applyFill="1" applyBorder="1" applyAlignment="1">
      <alignment horizontal="center" vertical="center" wrapText="1"/>
    </xf>
    <xf numFmtId="0" fontId="30" fillId="34" borderId="15" xfId="0" applyFont="1" applyFill="1" applyBorder="1" applyAlignment="1">
      <alignment horizontal="center" vertical="center" wrapText="1"/>
    </xf>
    <xf numFmtId="0" fontId="30" fillId="0" borderId="13" xfId="0" quotePrefix="1" applyFont="1" applyFill="1" applyBorder="1" applyAlignment="1">
      <alignment horizontal="center" vertical="center" wrapText="1"/>
    </xf>
    <xf numFmtId="0" fontId="30" fillId="0" borderId="14" xfId="0" quotePrefix="1" applyFont="1" applyFill="1" applyBorder="1" applyAlignment="1">
      <alignment horizontal="center" vertical="center" wrapText="1"/>
    </xf>
    <xf numFmtId="0" fontId="30" fillId="0" borderId="15" xfId="0" quotePrefix="1" applyFont="1" applyFill="1" applyBorder="1" applyAlignment="1">
      <alignment horizontal="center" vertical="center" wrapText="1"/>
    </xf>
    <xf numFmtId="0" fontId="30" fillId="0" borderId="13" xfId="0" applyFont="1" applyFill="1" applyBorder="1" applyAlignment="1">
      <alignment horizontal="center" vertical="center" wrapText="1"/>
    </xf>
    <xf numFmtId="0" fontId="30" fillId="0" borderId="14" xfId="0" applyFont="1" applyFill="1" applyBorder="1" applyAlignment="1">
      <alignment horizontal="center" vertical="center" wrapText="1"/>
    </xf>
    <xf numFmtId="0" fontId="30" fillId="0" borderId="15" xfId="0" applyFont="1" applyFill="1" applyBorder="1" applyAlignment="1">
      <alignment horizontal="center" vertical="center" wrapText="1"/>
    </xf>
    <xf numFmtId="0" fontId="35" fillId="34" borderId="16" xfId="0" applyFont="1" applyFill="1" applyBorder="1" applyAlignment="1">
      <alignment horizontal="center" vertical="center" wrapText="1"/>
    </xf>
    <xf numFmtId="0" fontId="35" fillId="34" borderId="11" xfId="0" applyFont="1" applyFill="1" applyBorder="1" applyAlignment="1">
      <alignment horizontal="center" vertical="center" wrapText="1"/>
    </xf>
    <xf numFmtId="0" fontId="35" fillId="34" borderId="10" xfId="0" applyFont="1" applyFill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35" fillId="48" borderId="13" xfId="0" applyFont="1" applyFill="1" applyBorder="1" applyAlignment="1">
      <alignment horizontal="center" wrapText="1"/>
    </xf>
    <xf numFmtId="0" fontId="35" fillId="48" borderId="15" xfId="0" applyFont="1" applyFill="1" applyBorder="1" applyAlignment="1">
      <alignment horizontal="center" wrapText="1"/>
    </xf>
    <xf numFmtId="0" fontId="27" fillId="0" borderId="0" xfId="0" applyFont="1" applyAlignment="1">
      <alignment horizontal="center" vertical="center"/>
    </xf>
    <xf numFmtId="0" fontId="27" fillId="0" borderId="22" xfId="0" applyFont="1" applyBorder="1" applyAlignment="1">
      <alignment horizontal="center" vertical="center"/>
    </xf>
    <xf numFmtId="0" fontId="27" fillId="46" borderId="12" xfId="0" applyFont="1" applyFill="1" applyBorder="1" applyAlignment="1">
      <alignment horizontal="center" vertical="center"/>
    </xf>
    <xf numFmtId="0" fontId="27" fillId="45" borderId="16" xfId="0" applyFont="1" applyFill="1" applyBorder="1" applyAlignment="1">
      <alignment horizontal="center" vertical="center" wrapText="1"/>
    </xf>
    <xf numFmtId="0" fontId="27" fillId="45" borderId="10" xfId="0" applyFont="1" applyFill="1" applyBorder="1" applyAlignment="1">
      <alignment horizontal="center" vertical="center" wrapText="1"/>
    </xf>
    <xf numFmtId="0" fontId="27" fillId="45" borderId="11" xfId="0" applyFont="1" applyFill="1" applyBorder="1" applyAlignment="1">
      <alignment horizontal="center" vertical="center" wrapText="1"/>
    </xf>
    <xf numFmtId="0" fontId="27" fillId="45" borderId="13" xfId="0" applyFont="1" applyFill="1" applyBorder="1" applyAlignment="1">
      <alignment horizontal="center"/>
    </xf>
    <xf numFmtId="0" fontId="27" fillId="45" borderId="15" xfId="0" applyFont="1" applyFill="1" applyBorder="1" applyAlignment="1">
      <alignment horizontal="center"/>
    </xf>
    <xf numFmtId="0" fontId="27" fillId="45" borderId="13" xfId="0" applyFont="1" applyFill="1" applyBorder="1" applyAlignment="1">
      <alignment horizontal="center" vertical="center"/>
    </xf>
    <xf numFmtId="0" fontId="27" fillId="45" borderId="14" xfId="0" applyFont="1" applyFill="1" applyBorder="1" applyAlignment="1">
      <alignment horizontal="center" vertical="center"/>
    </xf>
    <xf numFmtId="0" fontId="27" fillId="45" borderId="15" xfId="0" applyFont="1" applyFill="1" applyBorder="1" applyAlignment="1">
      <alignment horizontal="center" vertical="center"/>
    </xf>
    <xf numFmtId="0" fontId="35" fillId="47" borderId="12" xfId="0" applyFont="1" applyFill="1" applyBorder="1" applyAlignment="1">
      <alignment horizontal="center" vertical="center" wrapText="1"/>
    </xf>
    <xf numFmtId="0" fontId="35" fillId="48" borderId="16" xfId="0" applyFont="1" applyFill="1" applyBorder="1" applyAlignment="1">
      <alignment horizontal="center" vertical="center" wrapText="1"/>
    </xf>
    <xf numFmtId="0" fontId="35" fillId="48" borderId="10" xfId="0" applyFont="1" applyFill="1" applyBorder="1" applyAlignment="1">
      <alignment horizontal="center" vertical="center" wrapText="1"/>
    </xf>
    <xf numFmtId="0" fontId="35" fillId="48" borderId="11" xfId="0" applyFont="1" applyFill="1" applyBorder="1" applyAlignment="1">
      <alignment horizontal="center" vertical="center" wrapText="1"/>
    </xf>
    <xf numFmtId="0" fontId="27" fillId="46" borderId="12" xfId="0" applyFont="1" applyFill="1" applyBorder="1" applyAlignment="1">
      <alignment horizontal="center" vertical="center" wrapText="1"/>
    </xf>
    <xf numFmtId="0" fontId="35" fillId="48" borderId="17" xfId="0" applyFont="1" applyFill="1" applyBorder="1" applyAlignment="1">
      <alignment horizontal="center" vertical="center" wrapText="1"/>
    </xf>
    <xf numFmtId="0" fontId="35" fillId="48" borderId="18" xfId="0" applyFont="1" applyFill="1" applyBorder="1" applyAlignment="1">
      <alignment horizontal="center" vertical="center" wrapText="1"/>
    </xf>
    <xf numFmtId="0" fontId="27" fillId="45" borderId="14" xfId="0" applyFont="1" applyFill="1" applyBorder="1" applyAlignment="1">
      <alignment horizontal="center"/>
    </xf>
    <xf numFmtId="0" fontId="30" fillId="48" borderId="13" xfId="0" applyFont="1" applyFill="1" applyBorder="1" applyAlignment="1">
      <alignment horizontal="center" vertical="center" wrapText="1"/>
    </xf>
    <xf numFmtId="0" fontId="30" fillId="48" borderId="14" xfId="0" applyFont="1" applyFill="1" applyBorder="1" applyAlignment="1">
      <alignment horizontal="center" vertical="center" wrapText="1"/>
    </xf>
    <xf numFmtId="0" fontId="30" fillId="48" borderId="15" xfId="0" applyFont="1" applyFill="1" applyBorder="1" applyAlignment="1">
      <alignment horizontal="center" vertical="center" wrapText="1"/>
    </xf>
    <xf numFmtId="0" fontId="30" fillId="45" borderId="13" xfId="0" quotePrefix="1" applyFont="1" applyFill="1" applyBorder="1" applyAlignment="1">
      <alignment horizontal="center" vertical="center" wrapText="1"/>
    </xf>
    <xf numFmtId="0" fontId="30" fillId="45" borderId="14" xfId="0" quotePrefix="1" applyFont="1" applyFill="1" applyBorder="1" applyAlignment="1">
      <alignment horizontal="center" vertical="center" wrapText="1"/>
    </xf>
    <xf numFmtId="0" fontId="30" fillId="45" borderId="15" xfId="0" quotePrefix="1" applyFont="1" applyFill="1" applyBorder="1" applyAlignment="1">
      <alignment horizontal="center" vertical="center" wrapText="1"/>
    </xf>
    <xf numFmtId="0" fontId="30" fillId="45" borderId="13" xfId="0" applyFont="1" applyFill="1" applyBorder="1" applyAlignment="1">
      <alignment horizontal="center" vertical="center" wrapText="1"/>
    </xf>
    <xf numFmtId="0" fontId="30" fillId="45" borderId="14" xfId="0" applyFont="1" applyFill="1" applyBorder="1" applyAlignment="1">
      <alignment horizontal="center" vertical="center" wrapText="1"/>
    </xf>
    <xf numFmtId="0" fontId="30" fillId="45" borderId="15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0" fillId="0" borderId="16" xfId="0" applyFont="1" applyFill="1" applyBorder="1" applyAlignment="1">
      <alignment horizontal="center"/>
    </xf>
    <xf numFmtId="0" fontId="0" fillId="0" borderId="1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/>
    </xf>
  </cellXfs>
  <cellStyles count="59">
    <cellStyle name="Excel Built-in 20% - Accent1" xfId="1"/>
    <cellStyle name="Excel Built-in 20% - Accent2" xfId="2"/>
    <cellStyle name="Excel Built-in 20% - Accent3" xfId="3"/>
    <cellStyle name="Excel Built-in 20% - Accent4" xfId="4"/>
    <cellStyle name="Excel Built-in 20% - Accent5" xfId="5"/>
    <cellStyle name="Excel Built-in 20% - Accent6" xfId="6"/>
    <cellStyle name="Excel Built-in 40% - Accent1" xfId="7"/>
    <cellStyle name="Excel Built-in 40% - Accent2" xfId="8"/>
    <cellStyle name="Excel Built-in 40% - Accent3" xfId="9"/>
    <cellStyle name="Excel Built-in 40% - Accent4" xfId="10"/>
    <cellStyle name="Excel Built-in 40% - Accent5" xfId="11"/>
    <cellStyle name="Excel Built-in 40% - Accent6" xfId="12"/>
    <cellStyle name="Excel Built-in 60% - Accent1" xfId="13"/>
    <cellStyle name="Excel Built-in 60% - Accent2" xfId="14"/>
    <cellStyle name="Excel Built-in 60% - Accent3" xfId="15"/>
    <cellStyle name="Excel Built-in 60% - Accent4" xfId="16"/>
    <cellStyle name="Excel Built-in 60% - Accent5" xfId="17"/>
    <cellStyle name="Excel Built-in 60% - Accent6" xfId="18"/>
    <cellStyle name="Excel Built-in Accent1" xfId="19"/>
    <cellStyle name="Excel Built-in Accent2" xfId="20"/>
    <cellStyle name="Excel Built-in Accent3" xfId="21"/>
    <cellStyle name="Excel Built-in Accent4" xfId="22"/>
    <cellStyle name="Excel Built-in Accent5" xfId="23"/>
    <cellStyle name="Excel Built-in Accent6" xfId="24"/>
    <cellStyle name="Excel Built-in Bad" xfId="25"/>
    <cellStyle name="Excel Built-in Calculation" xfId="26"/>
    <cellStyle name="Excel Built-in Check Cell" xfId="27"/>
    <cellStyle name="Excel Built-in Comma" xfId="28"/>
    <cellStyle name="Excel Built-in Comma 1" xfId="58"/>
    <cellStyle name="Excel Built-in Comma 2" xfId="56"/>
    <cellStyle name="Excel Built-in Explanatory Text" xfId="29"/>
    <cellStyle name="Excel Built-in Good" xfId="30"/>
    <cellStyle name="Excel Built-in Heading 1" xfId="31"/>
    <cellStyle name="Excel Built-in Heading 2" xfId="32"/>
    <cellStyle name="Excel Built-in Heading 3" xfId="33"/>
    <cellStyle name="Excel Built-in Heading 4" xfId="34"/>
    <cellStyle name="Excel Built-in Input" xfId="35"/>
    <cellStyle name="Excel Built-in Linked Cell" xfId="36"/>
    <cellStyle name="Excel Built-in Neutral" xfId="37"/>
    <cellStyle name="Excel Built-in Normal" xfId="54"/>
    <cellStyle name="Excel Built-in Normal 1" xfId="38"/>
    <cellStyle name="Excel Built-in Normal 2" xfId="39"/>
    <cellStyle name="Excel Built-in Note" xfId="40"/>
    <cellStyle name="Excel Built-in Output" xfId="41"/>
    <cellStyle name="Excel Built-in Title" xfId="42"/>
    <cellStyle name="Excel Built-in Total" xfId="43"/>
    <cellStyle name="Excel Built-in Warning Text" xfId="44"/>
    <cellStyle name="Heading" xfId="45"/>
    <cellStyle name="Heading1" xfId="46"/>
    <cellStyle name="Normal_Sheet2" xfId="47"/>
    <cellStyle name="Result" xfId="48"/>
    <cellStyle name="Result2" xfId="49"/>
    <cellStyle name="TableStyleLight1" xfId="50"/>
    <cellStyle name="Обычный" xfId="0" builtinId="0" customBuiltin="1"/>
    <cellStyle name="Обычный 2" xfId="51"/>
    <cellStyle name="Обычный 2 3 2" xfId="55"/>
    <cellStyle name="Обычный 2 3 3" xfId="57"/>
    <cellStyle name="Финансовый" xfId="53" builtinId="3"/>
    <cellStyle name="Финансовый 2" xfId="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47"/>
  <sheetViews>
    <sheetView tabSelected="1" zoomScale="68" zoomScaleNormal="68" workbookViewId="0">
      <pane ySplit="13" topLeftCell="A14" activePane="bottomLeft" state="frozen"/>
      <selection pane="bottomLeft" activeCell="A14" sqref="A14"/>
    </sheetView>
  </sheetViews>
  <sheetFormatPr defaultColWidth="9" defaultRowHeight="18.75"/>
  <cols>
    <col min="1" max="1" width="9" style="8"/>
    <col min="2" max="2" width="9" style="7"/>
    <col min="3" max="3" width="8" style="6" customWidth="1"/>
    <col min="4" max="4" width="40.625" style="3" customWidth="1"/>
    <col min="5" max="5" width="16.75" style="4" customWidth="1"/>
    <col min="6" max="6" width="13.625" style="2" customWidth="1"/>
    <col min="7" max="7" width="14.75" style="2" customWidth="1"/>
    <col min="8" max="8" width="14.125" style="4" customWidth="1"/>
    <col min="9" max="10" width="14.25" style="2" customWidth="1"/>
    <col min="11" max="11" width="16.75" style="4" customWidth="1"/>
    <col min="12" max="12" width="14" style="2" customWidth="1"/>
    <col min="13" max="13" width="13.375" style="2" customWidth="1"/>
    <col min="14" max="14" width="13.375" style="4" customWidth="1"/>
    <col min="15" max="15" width="14.25" style="2" customWidth="1"/>
    <col min="16" max="16" width="13.75" style="2" customWidth="1"/>
    <col min="17" max="17" width="13.625" style="4" customWidth="1"/>
    <col min="18" max="18" width="13.375" style="2" customWidth="1"/>
    <col min="19" max="19" width="13.5" style="2" customWidth="1"/>
    <col min="20" max="22" width="8.5" style="7" hidden="1" customWidth="1"/>
    <col min="23" max="23" width="10.25" style="7" hidden="1" customWidth="1"/>
    <col min="24" max="24" width="8.5" style="7" hidden="1" customWidth="1"/>
    <col min="25" max="25" width="9.625" style="7" hidden="1" customWidth="1"/>
    <col min="26" max="878" width="8.5" style="7" customWidth="1"/>
    <col min="879" max="16384" width="9" style="7"/>
  </cols>
  <sheetData>
    <row r="1" spans="1:25">
      <c r="B1" s="1"/>
      <c r="C1" s="1"/>
      <c r="D1" s="6"/>
      <c r="E1" s="3"/>
      <c r="H1" s="2"/>
      <c r="K1" s="2"/>
      <c r="N1" s="2"/>
      <c r="Q1" s="2" t="s">
        <v>112</v>
      </c>
    </row>
    <row r="2" spans="1:25">
      <c r="B2" s="1"/>
      <c r="C2" s="1"/>
      <c r="D2" s="6"/>
      <c r="E2" s="3"/>
      <c r="H2" s="2"/>
      <c r="K2" s="2"/>
      <c r="N2" s="2"/>
      <c r="Q2" s="2" t="s">
        <v>60</v>
      </c>
    </row>
    <row r="3" spans="1:25">
      <c r="B3" s="1"/>
      <c r="C3" s="1"/>
      <c r="D3" s="6"/>
      <c r="E3" s="3"/>
      <c r="H3" s="2"/>
      <c r="K3" s="2"/>
      <c r="N3" s="2"/>
      <c r="Q3" s="2" t="s">
        <v>115</v>
      </c>
    </row>
    <row r="4" spans="1:25">
      <c r="B4" s="1"/>
      <c r="C4" s="1"/>
      <c r="D4" s="6"/>
      <c r="E4" s="3"/>
      <c r="H4" s="2"/>
      <c r="K4" s="2"/>
      <c r="N4" s="2"/>
      <c r="Q4" s="2"/>
    </row>
    <row r="5" spans="1:25">
      <c r="A5" s="182" t="s">
        <v>88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  <c r="Q5" s="182"/>
      <c r="R5" s="182"/>
      <c r="S5" s="182"/>
    </row>
    <row r="6" spans="1:25" ht="18.75" customHeight="1">
      <c r="B6" s="1"/>
      <c r="C6" s="1"/>
      <c r="D6" s="6"/>
      <c r="E6" s="3"/>
      <c r="F6" s="4"/>
      <c r="I6" s="4"/>
      <c r="K6" s="2"/>
      <c r="L6" s="4"/>
      <c r="N6" s="2"/>
      <c r="O6" s="4"/>
      <c r="Q6" s="2"/>
      <c r="R6" s="4"/>
    </row>
    <row r="7" spans="1:25">
      <c r="B7" s="1"/>
      <c r="C7" s="1"/>
      <c r="D7" s="5"/>
      <c r="F7" s="4"/>
      <c r="I7" s="4"/>
      <c r="K7" s="2"/>
      <c r="L7" s="4"/>
      <c r="N7" s="2"/>
      <c r="O7" s="4"/>
      <c r="Q7" s="2"/>
      <c r="R7" s="4"/>
    </row>
    <row r="9" spans="1:25">
      <c r="A9" s="183" t="s">
        <v>0</v>
      </c>
      <c r="B9" s="183" t="s">
        <v>1</v>
      </c>
      <c r="C9" s="183" t="s">
        <v>61</v>
      </c>
      <c r="D9" s="183" t="s">
        <v>33</v>
      </c>
      <c r="E9" s="183" t="s">
        <v>105</v>
      </c>
      <c r="F9" s="183"/>
      <c r="G9" s="183"/>
      <c r="H9" s="184" t="s">
        <v>2</v>
      </c>
      <c r="I9" s="184"/>
      <c r="J9" s="184"/>
      <c r="K9" s="184"/>
      <c r="L9" s="184"/>
      <c r="M9" s="184"/>
      <c r="N9" s="184"/>
      <c r="O9" s="184"/>
      <c r="P9" s="184"/>
      <c r="Q9" s="184"/>
      <c r="R9" s="184"/>
      <c r="S9" s="184"/>
    </row>
    <row r="10" spans="1:25" ht="32.25" customHeight="1">
      <c r="A10" s="183"/>
      <c r="B10" s="183"/>
      <c r="C10" s="183"/>
      <c r="D10" s="183"/>
      <c r="E10" s="183"/>
      <c r="F10" s="183"/>
      <c r="G10" s="183"/>
      <c r="H10" s="184" t="s">
        <v>3</v>
      </c>
      <c r="I10" s="184"/>
      <c r="J10" s="184"/>
      <c r="K10" s="184" t="s">
        <v>4</v>
      </c>
      <c r="L10" s="184"/>
      <c r="M10" s="184"/>
      <c r="N10" s="184" t="s">
        <v>5</v>
      </c>
      <c r="O10" s="184"/>
      <c r="P10" s="184"/>
      <c r="Q10" s="184" t="s">
        <v>6</v>
      </c>
      <c r="R10" s="184"/>
      <c r="S10" s="184"/>
    </row>
    <row r="11" spans="1:25">
      <c r="A11" s="183"/>
      <c r="B11" s="183"/>
      <c r="C11" s="183"/>
      <c r="D11" s="183"/>
      <c r="E11" s="183" t="s">
        <v>9</v>
      </c>
      <c r="F11" s="185" t="s">
        <v>8</v>
      </c>
      <c r="G11" s="185"/>
      <c r="H11" s="186" t="s">
        <v>7</v>
      </c>
      <c r="I11" s="185" t="s">
        <v>8</v>
      </c>
      <c r="J11" s="185"/>
      <c r="K11" s="186" t="s">
        <v>7</v>
      </c>
      <c r="L11" s="185" t="s">
        <v>8</v>
      </c>
      <c r="M11" s="185"/>
      <c r="N11" s="186" t="s">
        <v>7</v>
      </c>
      <c r="O11" s="185" t="s">
        <v>8</v>
      </c>
      <c r="P11" s="185"/>
      <c r="Q11" s="186" t="s">
        <v>7</v>
      </c>
      <c r="R11" s="185" t="s">
        <v>8</v>
      </c>
      <c r="S11" s="185"/>
    </row>
    <row r="12" spans="1:25" ht="141.75">
      <c r="A12" s="183"/>
      <c r="B12" s="183"/>
      <c r="C12" s="183"/>
      <c r="D12" s="183"/>
      <c r="E12" s="183"/>
      <c r="F12" s="13" t="s">
        <v>32</v>
      </c>
      <c r="G12" s="13" t="s">
        <v>10</v>
      </c>
      <c r="H12" s="186"/>
      <c r="I12" s="13" t="s">
        <v>32</v>
      </c>
      <c r="J12" s="13" t="s">
        <v>10</v>
      </c>
      <c r="K12" s="186"/>
      <c r="L12" s="13" t="s">
        <v>32</v>
      </c>
      <c r="M12" s="13" t="s">
        <v>10</v>
      </c>
      <c r="N12" s="186"/>
      <c r="O12" s="13" t="s">
        <v>32</v>
      </c>
      <c r="P12" s="13" t="s">
        <v>10</v>
      </c>
      <c r="Q12" s="186"/>
      <c r="R12" s="13" t="s">
        <v>32</v>
      </c>
      <c r="S12" s="13" t="s">
        <v>10</v>
      </c>
    </row>
    <row r="13" spans="1:25">
      <c r="A13" s="29">
        <v>1</v>
      </c>
      <c r="B13" s="30">
        <f>+A13+1</f>
        <v>2</v>
      </c>
      <c r="C13" s="30">
        <f>+B13+1</f>
        <v>3</v>
      </c>
      <c r="D13" s="30">
        <f t="shared" ref="D13:S13" si="0">+C13+1</f>
        <v>4</v>
      </c>
      <c r="E13" s="30">
        <f t="shared" si="0"/>
        <v>5</v>
      </c>
      <c r="F13" s="30">
        <f t="shared" si="0"/>
        <v>6</v>
      </c>
      <c r="G13" s="30">
        <f t="shared" si="0"/>
        <v>7</v>
      </c>
      <c r="H13" s="30">
        <f>+G13+1</f>
        <v>8</v>
      </c>
      <c r="I13" s="30">
        <f t="shared" si="0"/>
        <v>9</v>
      </c>
      <c r="J13" s="30">
        <f t="shared" si="0"/>
        <v>10</v>
      </c>
      <c r="K13" s="30">
        <f t="shared" si="0"/>
        <v>11</v>
      </c>
      <c r="L13" s="30">
        <f t="shared" si="0"/>
        <v>12</v>
      </c>
      <c r="M13" s="30">
        <f t="shared" si="0"/>
        <v>13</v>
      </c>
      <c r="N13" s="30">
        <f t="shared" si="0"/>
        <v>14</v>
      </c>
      <c r="O13" s="30">
        <f t="shared" si="0"/>
        <v>15</v>
      </c>
      <c r="P13" s="30">
        <f t="shared" si="0"/>
        <v>16</v>
      </c>
      <c r="Q13" s="30">
        <f t="shared" si="0"/>
        <v>17</v>
      </c>
      <c r="R13" s="30">
        <f t="shared" si="0"/>
        <v>18</v>
      </c>
      <c r="S13" s="30">
        <f t="shared" si="0"/>
        <v>19</v>
      </c>
    </row>
    <row r="14" spans="1:25" s="43" customFormat="1">
      <c r="A14" s="31">
        <v>1</v>
      </c>
      <c r="B14" s="32">
        <v>11</v>
      </c>
      <c r="C14" s="41"/>
      <c r="D14" s="33" t="s">
        <v>19</v>
      </c>
      <c r="E14" s="42">
        <f t="shared" ref="E14" si="1">+F14+G14</f>
        <v>15878</v>
      </c>
      <c r="F14" s="42">
        <f t="shared" ref="F14:G14" si="2">+I14+L14+O14+R14</f>
        <v>5686</v>
      </c>
      <c r="G14" s="42">
        <f t="shared" si="2"/>
        <v>10192</v>
      </c>
      <c r="H14" s="42">
        <f t="shared" ref="H14" si="3">+I14+J14</f>
        <v>3924</v>
      </c>
      <c r="I14" s="42">
        <f>SUM(I15:I16)</f>
        <v>1340</v>
      </c>
      <c r="J14" s="42">
        <f>SUM(J15:J16)</f>
        <v>2584</v>
      </c>
      <c r="K14" s="42">
        <f t="shared" ref="K14" si="4">+L14+M14</f>
        <v>3911</v>
      </c>
      <c r="L14" s="42">
        <f>SUM(L15:L16)</f>
        <v>1454</v>
      </c>
      <c r="M14" s="42">
        <f>SUM(M15:M16)</f>
        <v>2457</v>
      </c>
      <c r="N14" s="42">
        <f t="shared" ref="N14" si="5">+O14+P14</f>
        <v>2884</v>
      </c>
      <c r="O14" s="42">
        <f>SUM(O15:O16)</f>
        <v>947</v>
      </c>
      <c r="P14" s="42">
        <f>SUM(P15:P16)</f>
        <v>1937</v>
      </c>
      <c r="Q14" s="42">
        <f t="shared" ref="Q14" si="6">+R14+S14</f>
        <v>5159</v>
      </c>
      <c r="R14" s="42">
        <f>SUM(R15:R16)</f>
        <v>1945</v>
      </c>
      <c r="S14" s="42">
        <f>SUM(S15:S16)</f>
        <v>3214</v>
      </c>
      <c r="T14" s="150">
        <v>11842</v>
      </c>
      <c r="U14" s="150">
        <v>4361</v>
      </c>
      <c r="V14" s="150">
        <v>7481</v>
      </c>
      <c r="W14" s="131">
        <f>+T14-E14</f>
        <v>-4036</v>
      </c>
      <c r="X14" s="131">
        <f t="shared" ref="X14:Y29" si="7">+U14-F14</f>
        <v>-1325</v>
      </c>
      <c r="Y14" s="131">
        <f t="shared" si="7"/>
        <v>-2711</v>
      </c>
    </row>
    <row r="15" spans="1:25" ht="37.5">
      <c r="A15" s="191"/>
      <c r="B15" s="194"/>
      <c r="C15" s="14"/>
      <c r="D15" s="9" t="s">
        <v>18</v>
      </c>
      <c r="E15" s="15">
        <f t="shared" ref="E15:E52" si="8">+F15+G15</f>
        <v>4914</v>
      </c>
      <c r="F15" s="15">
        <f t="shared" ref="F15:G33" si="9">+I15+L15+O15+R15</f>
        <v>1912</v>
      </c>
      <c r="G15" s="15">
        <f t="shared" si="9"/>
        <v>3002</v>
      </c>
      <c r="H15" s="15">
        <f t="shared" ref="H15:H52" si="10">+I15+J15</f>
        <v>54</v>
      </c>
      <c r="I15" s="16">
        <v>28</v>
      </c>
      <c r="J15" s="16">
        <v>26</v>
      </c>
      <c r="K15" s="16">
        <f t="shared" ref="K15:K52" si="11">+L15+M15</f>
        <v>448</v>
      </c>
      <c r="L15" s="16">
        <v>199</v>
      </c>
      <c r="M15" s="16">
        <v>249</v>
      </c>
      <c r="N15" s="16">
        <f t="shared" ref="N15:N52" si="12">+O15+P15</f>
        <v>273</v>
      </c>
      <c r="O15" s="126">
        <v>120</v>
      </c>
      <c r="P15" s="126">
        <v>153</v>
      </c>
      <c r="Q15" s="16">
        <f t="shared" ref="Q15:Q52" si="13">+R15+S15</f>
        <v>4139</v>
      </c>
      <c r="R15" s="126">
        <v>1565</v>
      </c>
      <c r="S15" s="126">
        <v>2574</v>
      </c>
      <c r="T15" s="7">
        <v>4914</v>
      </c>
      <c r="U15" s="7">
        <v>1912</v>
      </c>
      <c r="V15" s="7">
        <v>3002</v>
      </c>
      <c r="W15" s="123">
        <f t="shared" ref="W15:Y79" si="14">+T15-E15</f>
        <v>0</v>
      </c>
      <c r="X15" s="123">
        <f t="shared" si="7"/>
        <v>0</v>
      </c>
      <c r="Y15" s="123">
        <f t="shared" si="7"/>
        <v>0</v>
      </c>
    </row>
    <row r="16" spans="1:25" ht="37.5">
      <c r="A16" s="192"/>
      <c r="B16" s="188"/>
      <c r="C16" s="12"/>
      <c r="D16" s="10" t="s">
        <v>13</v>
      </c>
      <c r="E16" s="17">
        <f t="shared" si="8"/>
        <v>10964</v>
      </c>
      <c r="F16" s="17">
        <f t="shared" si="9"/>
        <v>3774</v>
      </c>
      <c r="G16" s="17">
        <f t="shared" si="9"/>
        <v>7190</v>
      </c>
      <c r="H16" s="17">
        <f t="shared" si="10"/>
        <v>3870</v>
      </c>
      <c r="I16" s="18">
        <f>SUM(I17:I37)</f>
        <v>1312</v>
      </c>
      <c r="J16" s="18">
        <f>SUM(J17:J37)</f>
        <v>2558</v>
      </c>
      <c r="K16" s="18">
        <f t="shared" si="11"/>
        <v>3463</v>
      </c>
      <c r="L16" s="18">
        <f>SUM(L17:L37)</f>
        <v>1255</v>
      </c>
      <c r="M16" s="18">
        <f>SUM(M17:M37)</f>
        <v>2208</v>
      </c>
      <c r="N16" s="18">
        <f t="shared" si="12"/>
        <v>2611</v>
      </c>
      <c r="O16" s="18">
        <f>SUM(O17:O37)</f>
        <v>827</v>
      </c>
      <c r="P16" s="18">
        <f>SUM(P17:P37)</f>
        <v>1784</v>
      </c>
      <c r="Q16" s="18">
        <f t="shared" si="13"/>
        <v>1020</v>
      </c>
      <c r="R16" s="18">
        <f>SUM(R17:R37)</f>
        <v>380</v>
      </c>
      <c r="S16" s="18">
        <f>SUM(S17:S37)</f>
        <v>640</v>
      </c>
      <c r="T16" s="7">
        <v>6928</v>
      </c>
      <c r="U16" s="7">
        <v>2449</v>
      </c>
      <c r="V16" s="7">
        <v>4479</v>
      </c>
      <c r="W16" s="123">
        <f t="shared" si="14"/>
        <v>-4036</v>
      </c>
      <c r="X16" s="123">
        <f t="shared" si="7"/>
        <v>-1325</v>
      </c>
      <c r="Y16" s="123">
        <f t="shared" si="7"/>
        <v>-2711</v>
      </c>
    </row>
    <row r="17" spans="1:25">
      <c r="A17" s="192"/>
      <c r="B17" s="188"/>
      <c r="C17" s="19" t="s">
        <v>34</v>
      </c>
      <c r="D17" s="20" t="s">
        <v>35</v>
      </c>
      <c r="E17" s="15">
        <f t="shared" si="8"/>
        <v>120</v>
      </c>
      <c r="F17" s="15">
        <f t="shared" si="9"/>
        <v>39</v>
      </c>
      <c r="G17" s="15">
        <f t="shared" si="9"/>
        <v>81</v>
      </c>
      <c r="H17" s="15">
        <f t="shared" si="10"/>
        <v>33</v>
      </c>
      <c r="I17" s="16">
        <v>11</v>
      </c>
      <c r="J17" s="16">
        <v>22</v>
      </c>
      <c r="K17" s="16">
        <f t="shared" si="11"/>
        <v>40</v>
      </c>
      <c r="L17" s="16">
        <v>12</v>
      </c>
      <c r="M17" s="16">
        <v>28</v>
      </c>
      <c r="N17" s="16">
        <f t="shared" si="12"/>
        <v>21</v>
      </c>
      <c r="O17" s="126">
        <v>6</v>
      </c>
      <c r="P17" s="126">
        <v>15</v>
      </c>
      <c r="Q17" s="16">
        <f t="shared" si="13"/>
        <v>26</v>
      </c>
      <c r="R17" s="16">
        <v>10</v>
      </c>
      <c r="S17" s="16">
        <v>16</v>
      </c>
      <c r="T17" s="7">
        <v>111</v>
      </c>
      <c r="U17" s="7">
        <v>41</v>
      </c>
      <c r="V17" s="7">
        <v>70</v>
      </c>
      <c r="W17" s="123">
        <f t="shared" si="14"/>
        <v>-9</v>
      </c>
      <c r="X17" s="123">
        <f t="shared" si="7"/>
        <v>2</v>
      </c>
      <c r="Y17" s="123">
        <f t="shared" si="7"/>
        <v>-11</v>
      </c>
    </row>
    <row r="18" spans="1:25">
      <c r="A18" s="192"/>
      <c r="B18" s="188"/>
      <c r="C18" s="21">
        <v>17</v>
      </c>
      <c r="D18" s="22" t="s">
        <v>36</v>
      </c>
      <c r="E18" s="15">
        <f t="shared" si="8"/>
        <v>361</v>
      </c>
      <c r="F18" s="15">
        <f t="shared" si="9"/>
        <v>116</v>
      </c>
      <c r="G18" s="15">
        <f t="shared" si="9"/>
        <v>245</v>
      </c>
      <c r="H18" s="15">
        <f t="shared" si="10"/>
        <v>118</v>
      </c>
      <c r="I18" s="16">
        <v>37</v>
      </c>
      <c r="J18" s="16">
        <v>81</v>
      </c>
      <c r="K18" s="16">
        <f t="shared" si="11"/>
        <v>79</v>
      </c>
      <c r="L18" s="16">
        <v>20</v>
      </c>
      <c r="M18" s="16">
        <v>59</v>
      </c>
      <c r="N18" s="16">
        <f t="shared" si="12"/>
        <v>41</v>
      </c>
      <c r="O18" s="126">
        <v>13</v>
      </c>
      <c r="P18" s="126">
        <v>28</v>
      </c>
      <c r="Q18" s="16">
        <f t="shared" si="13"/>
        <v>123</v>
      </c>
      <c r="R18" s="16">
        <v>46</v>
      </c>
      <c r="S18" s="16">
        <v>77</v>
      </c>
      <c r="T18" s="7">
        <v>489</v>
      </c>
      <c r="U18" s="7">
        <v>175</v>
      </c>
      <c r="V18" s="7">
        <v>314</v>
      </c>
      <c r="W18" s="123">
        <f t="shared" si="14"/>
        <v>128</v>
      </c>
      <c r="X18" s="123">
        <f t="shared" si="7"/>
        <v>59</v>
      </c>
      <c r="Y18" s="123">
        <f t="shared" si="7"/>
        <v>69</v>
      </c>
    </row>
    <row r="19" spans="1:25">
      <c r="A19" s="192"/>
      <c r="B19" s="188"/>
      <c r="C19" s="19" t="s">
        <v>37</v>
      </c>
      <c r="D19" s="23" t="s">
        <v>38</v>
      </c>
      <c r="E19" s="15">
        <f t="shared" si="8"/>
        <v>3</v>
      </c>
      <c r="F19" s="15">
        <f t="shared" si="9"/>
        <v>1</v>
      </c>
      <c r="G19" s="15">
        <f t="shared" si="9"/>
        <v>2</v>
      </c>
      <c r="H19" s="15">
        <f t="shared" si="10"/>
        <v>0</v>
      </c>
      <c r="I19" s="16">
        <v>0</v>
      </c>
      <c r="J19" s="16">
        <v>0</v>
      </c>
      <c r="K19" s="16">
        <f t="shared" si="11"/>
        <v>0</v>
      </c>
      <c r="L19" s="16">
        <v>0</v>
      </c>
      <c r="M19" s="16">
        <v>0</v>
      </c>
      <c r="N19" s="16">
        <f t="shared" si="12"/>
        <v>0</v>
      </c>
      <c r="O19" s="126">
        <v>0</v>
      </c>
      <c r="P19" s="126">
        <v>0</v>
      </c>
      <c r="Q19" s="16">
        <f t="shared" si="13"/>
        <v>3</v>
      </c>
      <c r="R19" s="16">
        <v>1</v>
      </c>
      <c r="S19" s="16">
        <v>2</v>
      </c>
      <c r="T19" s="7">
        <v>9</v>
      </c>
      <c r="U19" s="7">
        <v>3</v>
      </c>
      <c r="V19" s="7">
        <v>6</v>
      </c>
      <c r="W19" s="123">
        <f t="shared" si="14"/>
        <v>6</v>
      </c>
      <c r="X19" s="123">
        <f t="shared" si="7"/>
        <v>2</v>
      </c>
      <c r="Y19" s="123">
        <f t="shared" si="7"/>
        <v>4</v>
      </c>
    </row>
    <row r="20" spans="1:25">
      <c r="A20" s="192"/>
      <c r="B20" s="188"/>
      <c r="C20" s="19" t="s">
        <v>39</v>
      </c>
      <c r="D20" s="22" t="s">
        <v>40</v>
      </c>
      <c r="E20" s="15">
        <f t="shared" si="8"/>
        <v>6</v>
      </c>
      <c r="F20" s="15">
        <f t="shared" si="9"/>
        <v>3</v>
      </c>
      <c r="G20" s="15">
        <f t="shared" si="9"/>
        <v>3</v>
      </c>
      <c r="H20" s="15">
        <f t="shared" si="10"/>
        <v>0</v>
      </c>
      <c r="I20" s="16">
        <v>0</v>
      </c>
      <c r="J20" s="16">
        <v>0</v>
      </c>
      <c r="K20" s="16">
        <f t="shared" si="11"/>
        <v>0</v>
      </c>
      <c r="L20" s="16">
        <v>0</v>
      </c>
      <c r="M20" s="16">
        <v>0</v>
      </c>
      <c r="N20" s="16">
        <f t="shared" si="12"/>
        <v>0</v>
      </c>
      <c r="O20" s="126">
        <v>0</v>
      </c>
      <c r="P20" s="126">
        <v>0</v>
      </c>
      <c r="Q20" s="16">
        <f t="shared" si="13"/>
        <v>6</v>
      </c>
      <c r="R20" s="16">
        <v>3</v>
      </c>
      <c r="S20" s="16">
        <v>3</v>
      </c>
      <c r="T20" s="7">
        <v>16</v>
      </c>
      <c r="U20" s="7">
        <v>7</v>
      </c>
      <c r="V20" s="7">
        <v>9</v>
      </c>
      <c r="W20" s="123">
        <f t="shared" si="14"/>
        <v>10</v>
      </c>
      <c r="X20" s="123">
        <f t="shared" si="7"/>
        <v>4</v>
      </c>
      <c r="Y20" s="123">
        <f t="shared" si="7"/>
        <v>6</v>
      </c>
    </row>
    <row r="21" spans="1:25">
      <c r="A21" s="192"/>
      <c r="B21" s="188"/>
      <c r="C21" s="19" t="s">
        <v>41</v>
      </c>
      <c r="D21" s="22" t="s">
        <v>42</v>
      </c>
      <c r="E21" s="15">
        <f t="shared" si="8"/>
        <v>1329</v>
      </c>
      <c r="F21" s="15">
        <f t="shared" si="9"/>
        <v>410</v>
      </c>
      <c r="G21" s="15">
        <f t="shared" si="9"/>
        <v>919</v>
      </c>
      <c r="H21" s="15">
        <f t="shared" si="10"/>
        <v>466</v>
      </c>
      <c r="I21" s="16">
        <v>123</v>
      </c>
      <c r="J21" s="16">
        <v>343</v>
      </c>
      <c r="K21" s="16">
        <f t="shared" si="11"/>
        <v>227</v>
      </c>
      <c r="L21" s="16">
        <v>69</v>
      </c>
      <c r="M21" s="16">
        <v>158</v>
      </c>
      <c r="N21" s="16">
        <f t="shared" si="12"/>
        <v>225</v>
      </c>
      <c r="O21" s="126">
        <v>66</v>
      </c>
      <c r="P21" s="126">
        <v>159</v>
      </c>
      <c r="Q21" s="16">
        <f t="shared" si="13"/>
        <v>411</v>
      </c>
      <c r="R21" s="16">
        <v>152</v>
      </c>
      <c r="S21" s="16">
        <v>259</v>
      </c>
      <c r="T21" s="7">
        <v>1699</v>
      </c>
      <c r="U21" s="7">
        <v>579</v>
      </c>
      <c r="V21" s="7">
        <v>1120</v>
      </c>
      <c r="W21" s="123">
        <f t="shared" si="14"/>
        <v>370</v>
      </c>
      <c r="X21" s="123">
        <f t="shared" si="7"/>
        <v>169</v>
      </c>
      <c r="Y21" s="123">
        <f t="shared" si="7"/>
        <v>201</v>
      </c>
    </row>
    <row r="22" spans="1:25">
      <c r="A22" s="192"/>
      <c r="B22" s="188"/>
      <c r="C22" s="116" t="s">
        <v>77</v>
      </c>
      <c r="D22" s="117" t="s">
        <v>78</v>
      </c>
      <c r="E22" s="15">
        <f t="shared" ref="E22" si="15">+F22+G22</f>
        <v>15</v>
      </c>
      <c r="F22" s="15">
        <f t="shared" ref="F22" si="16">+I22+L22+O22+R22</f>
        <v>2</v>
      </c>
      <c r="G22" s="15">
        <f t="shared" ref="G22" si="17">+J22+M22+P22+S22</f>
        <v>13</v>
      </c>
      <c r="H22" s="15">
        <f t="shared" ref="H22" si="18">+I22+J22</f>
        <v>4</v>
      </c>
      <c r="I22" s="16">
        <v>0</v>
      </c>
      <c r="J22" s="16">
        <v>4</v>
      </c>
      <c r="K22" s="16">
        <f t="shared" si="11"/>
        <v>4</v>
      </c>
      <c r="L22" s="16">
        <v>1</v>
      </c>
      <c r="M22" s="16">
        <v>3</v>
      </c>
      <c r="N22" s="16">
        <f t="shared" si="12"/>
        <v>7</v>
      </c>
      <c r="O22" s="126">
        <v>1</v>
      </c>
      <c r="P22" s="126">
        <v>6</v>
      </c>
      <c r="Q22" s="16">
        <f t="shared" si="13"/>
        <v>0</v>
      </c>
      <c r="R22" s="16">
        <v>0</v>
      </c>
      <c r="S22" s="16">
        <v>0</v>
      </c>
      <c r="T22" s="7">
        <v>4</v>
      </c>
      <c r="U22" s="7">
        <v>0</v>
      </c>
      <c r="V22" s="7">
        <v>4</v>
      </c>
      <c r="W22" s="123">
        <f t="shared" si="14"/>
        <v>-11</v>
      </c>
      <c r="X22" s="123">
        <f t="shared" si="7"/>
        <v>-2</v>
      </c>
      <c r="Y22" s="123">
        <f t="shared" si="7"/>
        <v>-9</v>
      </c>
    </row>
    <row r="23" spans="1:25">
      <c r="A23" s="192"/>
      <c r="B23" s="188"/>
      <c r="C23" s="24" t="s">
        <v>43</v>
      </c>
      <c r="D23" s="20" t="s">
        <v>44</v>
      </c>
      <c r="E23" s="15">
        <f t="shared" si="8"/>
        <v>1023</v>
      </c>
      <c r="F23" s="15">
        <f t="shared" si="9"/>
        <v>391</v>
      </c>
      <c r="G23" s="15">
        <f t="shared" si="9"/>
        <v>632</v>
      </c>
      <c r="H23" s="15">
        <f t="shared" si="10"/>
        <v>330</v>
      </c>
      <c r="I23" s="16">
        <v>133</v>
      </c>
      <c r="J23" s="16">
        <v>197</v>
      </c>
      <c r="K23" s="16">
        <f t="shared" si="11"/>
        <v>386</v>
      </c>
      <c r="L23" s="16">
        <v>149</v>
      </c>
      <c r="M23" s="16">
        <v>237</v>
      </c>
      <c r="N23" s="16">
        <f t="shared" si="12"/>
        <v>305</v>
      </c>
      <c r="O23" s="126">
        <v>108</v>
      </c>
      <c r="P23" s="126">
        <v>197</v>
      </c>
      <c r="Q23" s="16">
        <f t="shared" si="13"/>
        <v>2</v>
      </c>
      <c r="R23" s="16">
        <v>1</v>
      </c>
      <c r="S23" s="16">
        <v>1</v>
      </c>
      <c r="T23" s="7">
        <v>334</v>
      </c>
      <c r="U23" s="7">
        <v>135</v>
      </c>
      <c r="V23" s="7">
        <v>199</v>
      </c>
      <c r="W23" s="123">
        <f t="shared" si="14"/>
        <v>-689</v>
      </c>
      <c r="X23" s="123">
        <f t="shared" si="7"/>
        <v>-256</v>
      </c>
      <c r="Y23" s="123">
        <f t="shared" si="7"/>
        <v>-433</v>
      </c>
    </row>
    <row r="24" spans="1:25">
      <c r="A24" s="192"/>
      <c r="B24" s="188"/>
      <c r="C24" s="19" t="s">
        <v>45</v>
      </c>
      <c r="D24" s="23" t="s">
        <v>46</v>
      </c>
      <c r="E24" s="15">
        <f t="shared" si="8"/>
        <v>247</v>
      </c>
      <c r="F24" s="15">
        <f t="shared" si="9"/>
        <v>89</v>
      </c>
      <c r="G24" s="15">
        <f t="shared" si="9"/>
        <v>158</v>
      </c>
      <c r="H24" s="15">
        <f t="shared" si="10"/>
        <v>71</v>
      </c>
      <c r="I24" s="16">
        <v>27</v>
      </c>
      <c r="J24" s="16">
        <v>44</v>
      </c>
      <c r="K24" s="16">
        <f t="shared" si="11"/>
        <v>92</v>
      </c>
      <c r="L24" s="16">
        <v>33</v>
      </c>
      <c r="M24" s="16">
        <v>59</v>
      </c>
      <c r="N24" s="16">
        <f t="shared" si="12"/>
        <v>58</v>
      </c>
      <c r="O24" s="126">
        <v>19</v>
      </c>
      <c r="P24" s="126">
        <v>39</v>
      </c>
      <c r="Q24" s="16">
        <f t="shared" si="13"/>
        <v>26</v>
      </c>
      <c r="R24" s="16">
        <v>10</v>
      </c>
      <c r="S24" s="16">
        <v>16</v>
      </c>
      <c r="T24" s="7">
        <v>148</v>
      </c>
      <c r="U24" s="7">
        <v>56</v>
      </c>
      <c r="V24" s="7">
        <v>92</v>
      </c>
      <c r="W24" s="123">
        <f t="shared" si="14"/>
        <v>-99</v>
      </c>
      <c r="X24" s="123">
        <f t="shared" si="7"/>
        <v>-33</v>
      </c>
      <c r="Y24" s="123">
        <f t="shared" si="7"/>
        <v>-66</v>
      </c>
    </row>
    <row r="25" spans="1:25">
      <c r="A25" s="192"/>
      <c r="B25" s="188"/>
      <c r="C25" s="19" t="s">
        <v>47</v>
      </c>
      <c r="D25" s="23" t="s">
        <v>48</v>
      </c>
      <c r="E25" s="15">
        <f t="shared" si="8"/>
        <v>447</v>
      </c>
      <c r="F25" s="15">
        <f t="shared" si="9"/>
        <v>125</v>
      </c>
      <c r="G25" s="15">
        <f t="shared" si="9"/>
        <v>322</v>
      </c>
      <c r="H25" s="15">
        <f t="shared" si="10"/>
        <v>126</v>
      </c>
      <c r="I25" s="16">
        <v>36</v>
      </c>
      <c r="J25" s="16">
        <v>90</v>
      </c>
      <c r="K25" s="16">
        <f t="shared" si="11"/>
        <v>155</v>
      </c>
      <c r="L25" s="16">
        <v>37</v>
      </c>
      <c r="M25" s="16">
        <v>118</v>
      </c>
      <c r="N25" s="16">
        <f t="shared" si="12"/>
        <v>92</v>
      </c>
      <c r="O25" s="126">
        <v>25</v>
      </c>
      <c r="P25" s="126">
        <v>67</v>
      </c>
      <c r="Q25" s="16">
        <f t="shared" si="13"/>
        <v>74</v>
      </c>
      <c r="R25" s="16">
        <v>27</v>
      </c>
      <c r="S25" s="16">
        <v>47</v>
      </c>
      <c r="T25" s="7">
        <v>349</v>
      </c>
      <c r="U25" s="7">
        <v>118</v>
      </c>
      <c r="V25" s="7">
        <v>231</v>
      </c>
      <c r="W25" s="123">
        <f t="shared" si="14"/>
        <v>-98</v>
      </c>
      <c r="X25" s="123">
        <f t="shared" si="7"/>
        <v>-7</v>
      </c>
      <c r="Y25" s="123">
        <f t="shared" si="7"/>
        <v>-91</v>
      </c>
    </row>
    <row r="26" spans="1:25" ht="37.5">
      <c r="A26" s="192"/>
      <c r="B26" s="188"/>
      <c r="C26" s="19" t="s">
        <v>49</v>
      </c>
      <c r="D26" s="25" t="s">
        <v>50</v>
      </c>
      <c r="E26" s="15">
        <f t="shared" si="8"/>
        <v>810</v>
      </c>
      <c r="F26" s="15">
        <f t="shared" si="9"/>
        <v>326</v>
      </c>
      <c r="G26" s="15">
        <f t="shared" si="9"/>
        <v>484</v>
      </c>
      <c r="H26" s="15">
        <f t="shared" si="10"/>
        <v>283</v>
      </c>
      <c r="I26" s="16">
        <v>108</v>
      </c>
      <c r="J26" s="16">
        <v>175</v>
      </c>
      <c r="K26" s="16">
        <f t="shared" si="11"/>
        <v>265</v>
      </c>
      <c r="L26" s="16">
        <v>118</v>
      </c>
      <c r="M26" s="16">
        <v>147</v>
      </c>
      <c r="N26" s="16">
        <f t="shared" si="12"/>
        <v>247</v>
      </c>
      <c r="O26" s="126">
        <v>94</v>
      </c>
      <c r="P26" s="126">
        <v>153</v>
      </c>
      <c r="Q26" s="16">
        <f t="shared" si="13"/>
        <v>15</v>
      </c>
      <c r="R26" s="16">
        <v>6</v>
      </c>
      <c r="S26" s="16">
        <v>9</v>
      </c>
      <c r="T26" s="7">
        <v>328</v>
      </c>
      <c r="U26" s="7">
        <v>126</v>
      </c>
      <c r="V26" s="7">
        <v>202</v>
      </c>
      <c r="W26" s="123">
        <f t="shared" si="14"/>
        <v>-482</v>
      </c>
      <c r="X26" s="123">
        <f t="shared" si="7"/>
        <v>-200</v>
      </c>
      <c r="Y26" s="123">
        <f t="shared" si="7"/>
        <v>-282</v>
      </c>
    </row>
    <row r="27" spans="1:25">
      <c r="A27" s="192"/>
      <c r="B27" s="188"/>
      <c r="C27" s="19" t="s">
        <v>51</v>
      </c>
      <c r="D27" s="20" t="s">
        <v>52</v>
      </c>
      <c r="E27" s="15">
        <f t="shared" si="8"/>
        <v>103</v>
      </c>
      <c r="F27" s="15">
        <f t="shared" si="9"/>
        <v>32</v>
      </c>
      <c r="G27" s="15">
        <f t="shared" si="9"/>
        <v>71</v>
      </c>
      <c r="H27" s="15">
        <f t="shared" si="10"/>
        <v>13</v>
      </c>
      <c r="I27" s="16">
        <v>4</v>
      </c>
      <c r="J27" s="16">
        <v>9</v>
      </c>
      <c r="K27" s="16">
        <f t="shared" si="11"/>
        <v>4</v>
      </c>
      <c r="L27" s="16">
        <v>0</v>
      </c>
      <c r="M27" s="16">
        <v>4</v>
      </c>
      <c r="N27" s="16">
        <f t="shared" si="12"/>
        <v>16</v>
      </c>
      <c r="O27" s="126">
        <v>2</v>
      </c>
      <c r="P27" s="126">
        <v>14</v>
      </c>
      <c r="Q27" s="16">
        <f t="shared" si="13"/>
        <v>70</v>
      </c>
      <c r="R27" s="16">
        <v>26</v>
      </c>
      <c r="S27" s="16">
        <v>44</v>
      </c>
      <c r="T27" s="7">
        <v>224</v>
      </c>
      <c r="U27" s="7">
        <v>83</v>
      </c>
      <c r="V27" s="7">
        <v>141</v>
      </c>
      <c r="W27" s="123">
        <f t="shared" si="14"/>
        <v>121</v>
      </c>
      <c r="X27" s="123">
        <f t="shared" si="7"/>
        <v>51</v>
      </c>
      <c r="Y27" s="123">
        <f t="shared" si="7"/>
        <v>70</v>
      </c>
    </row>
    <row r="28" spans="1:25">
      <c r="A28" s="192"/>
      <c r="B28" s="188"/>
      <c r="C28" s="19" t="s">
        <v>53</v>
      </c>
      <c r="D28" s="20" t="s">
        <v>54</v>
      </c>
      <c r="E28" s="15">
        <f t="shared" si="8"/>
        <v>439</v>
      </c>
      <c r="F28" s="15">
        <f t="shared" si="9"/>
        <v>134</v>
      </c>
      <c r="G28" s="15">
        <f t="shared" si="9"/>
        <v>305</v>
      </c>
      <c r="H28" s="15">
        <f t="shared" si="10"/>
        <v>97</v>
      </c>
      <c r="I28" s="16">
        <v>21</v>
      </c>
      <c r="J28" s="16">
        <v>76</v>
      </c>
      <c r="K28" s="16">
        <f t="shared" si="11"/>
        <v>102</v>
      </c>
      <c r="L28" s="16">
        <v>30</v>
      </c>
      <c r="M28" s="16">
        <v>72</v>
      </c>
      <c r="N28" s="16">
        <f t="shared" si="12"/>
        <v>39</v>
      </c>
      <c r="O28" s="126">
        <v>9</v>
      </c>
      <c r="P28" s="126">
        <v>30</v>
      </c>
      <c r="Q28" s="16">
        <f t="shared" si="13"/>
        <v>201</v>
      </c>
      <c r="R28" s="16">
        <v>74</v>
      </c>
      <c r="S28" s="16">
        <v>127</v>
      </c>
      <c r="T28" s="7">
        <v>701</v>
      </c>
      <c r="U28" s="7">
        <v>244</v>
      </c>
      <c r="V28" s="7">
        <v>457</v>
      </c>
      <c r="W28" s="123">
        <f t="shared" si="14"/>
        <v>262</v>
      </c>
      <c r="X28" s="123">
        <f t="shared" si="7"/>
        <v>110</v>
      </c>
      <c r="Y28" s="123">
        <f t="shared" si="7"/>
        <v>152</v>
      </c>
    </row>
    <row r="29" spans="1:25">
      <c r="A29" s="192"/>
      <c r="B29" s="188"/>
      <c r="C29" s="116" t="s">
        <v>101</v>
      </c>
      <c r="D29" s="28" t="s">
        <v>102</v>
      </c>
      <c r="E29" s="15">
        <f t="shared" ref="E29" si="19">+F29+G29</f>
        <v>217</v>
      </c>
      <c r="F29" s="15">
        <f t="shared" ref="F29" si="20">+I29+L29+O29+R29</f>
        <v>91</v>
      </c>
      <c r="G29" s="15">
        <f t="shared" ref="G29" si="21">+J29+M29+P29+S29</f>
        <v>126</v>
      </c>
      <c r="H29" s="15">
        <f t="shared" ref="H29" si="22">+I29+J29</f>
        <v>71</v>
      </c>
      <c r="I29" s="16">
        <v>35</v>
      </c>
      <c r="J29" s="16">
        <v>36</v>
      </c>
      <c r="K29" s="16">
        <f t="shared" si="11"/>
        <v>82</v>
      </c>
      <c r="L29" s="16">
        <v>37</v>
      </c>
      <c r="M29" s="16">
        <v>45</v>
      </c>
      <c r="N29" s="16">
        <f t="shared" si="12"/>
        <v>64</v>
      </c>
      <c r="O29" s="126">
        <v>19</v>
      </c>
      <c r="P29" s="126">
        <v>45</v>
      </c>
      <c r="Q29" s="16">
        <f t="shared" si="13"/>
        <v>0</v>
      </c>
      <c r="R29" s="16">
        <v>0</v>
      </c>
      <c r="S29" s="16">
        <v>0</v>
      </c>
      <c r="T29" s="7">
        <v>71</v>
      </c>
      <c r="U29" s="7">
        <v>35</v>
      </c>
      <c r="V29" s="7">
        <v>36</v>
      </c>
      <c r="W29" s="123">
        <f t="shared" si="14"/>
        <v>-146</v>
      </c>
      <c r="X29" s="123">
        <f t="shared" si="7"/>
        <v>-56</v>
      </c>
      <c r="Y29" s="123">
        <f t="shared" si="7"/>
        <v>-90</v>
      </c>
    </row>
    <row r="30" spans="1:25">
      <c r="A30" s="192"/>
      <c r="B30" s="188"/>
      <c r="C30" s="24" t="s">
        <v>55</v>
      </c>
      <c r="D30" s="20" t="s">
        <v>56</v>
      </c>
      <c r="E30" s="15">
        <f t="shared" si="8"/>
        <v>9</v>
      </c>
      <c r="F30" s="15">
        <f t="shared" si="9"/>
        <v>6</v>
      </c>
      <c r="G30" s="15">
        <f t="shared" si="9"/>
        <v>3</v>
      </c>
      <c r="H30" s="15">
        <f t="shared" si="10"/>
        <v>4</v>
      </c>
      <c r="I30" s="16">
        <v>3</v>
      </c>
      <c r="J30" s="16">
        <v>1</v>
      </c>
      <c r="K30" s="16">
        <f t="shared" si="11"/>
        <v>2</v>
      </c>
      <c r="L30" s="16">
        <v>1</v>
      </c>
      <c r="M30" s="16">
        <v>1</v>
      </c>
      <c r="N30" s="16">
        <f t="shared" si="12"/>
        <v>2</v>
      </c>
      <c r="O30" s="126">
        <v>1</v>
      </c>
      <c r="P30" s="126">
        <v>1</v>
      </c>
      <c r="Q30" s="16">
        <f t="shared" si="13"/>
        <v>1</v>
      </c>
      <c r="R30" s="16">
        <v>1</v>
      </c>
      <c r="S30" s="16">
        <v>0</v>
      </c>
      <c r="T30" s="7">
        <v>6</v>
      </c>
      <c r="U30" s="7">
        <v>4</v>
      </c>
      <c r="V30" s="7">
        <v>2</v>
      </c>
      <c r="W30" s="123">
        <f t="shared" si="14"/>
        <v>-3</v>
      </c>
      <c r="X30" s="123">
        <f t="shared" si="14"/>
        <v>-2</v>
      </c>
      <c r="Y30" s="123">
        <f t="shared" si="14"/>
        <v>-1</v>
      </c>
    </row>
    <row r="31" spans="1:25">
      <c r="A31" s="192"/>
      <c r="B31" s="188"/>
      <c r="C31" s="26">
        <v>96</v>
      </c>
      <c r="D31" s="27" t="s">
        <v>57</v>
      </c>
      <c r="E31" s="15">
        <f t="shared" si="8"/>
        <v>32</v>
      </c>
      <c r="F31" s="15">
        <f t="shared" si="9"/>
        <v>12</v>
      </c>
      <c r="G31" s="15">
        <f t="shared" si="9"/>
        <v>20</v>
      </c>
      <c r="H31" s="15">
        <f t="shared" si="10"/>
        <v>19</v>
      </c>
      <c r="I31" s="16">
        <v>6</v>
      </c>
      <c r="J31" s="16">
        <v>13</v>
      </c>
      <c r="K31" s="16">
        <f t="shared" si="11"/>
        <v>3</v>
      </c>
      <c r="L31" s="16">
        <v>2</v>
      </c>
      <c r="M31" s="16">
        <v>1</v>
      </c>
      <c r="N31" s="16">
        <f t="shared" si="12"/>
        <v>1</v>
      </c>
      <c r="O31" s="126">
        <v>1</v>
      </c>
      <c r="P31" s="126">
        <v>0</v>
      </c>
      <c r="Q31" s="16">
        <f t="shared" si="13"/>
        <v>9</v>
      </c>
      <c r="R31" s="16">
        <v>3</v>
      </c>
      <c r="S31" s="16">
        <v>6</v>
      </c>
      <c r="T31" s="7">
        <v>46</v>
      </c>
      <c r="U31" s="7">
        <v>15</v>
      </c>
      <c r="V31" s="7">
        <v>31</v>
      </c>
      <c r="W31" s="123">
        <f t="shared" si="14"/>
        <v>14</v>
      </c>
      <c r="X31" s="123">
        <f t="shared" si="14"/>
        <v>3</v>
      </c>
      <c r="Y31" s="123">
        <f t="shared" si="14"/>
        <v>11</v>
      </c>
    </row>
    <row r="32" spans="1:25">
      <c r="A32" s="192"/>
      <c r="B32" s="188"/>
      <c r="C32" s="19" t="s">
        <v>58</v>
      </c>
      <c r="D32" s="28" t="s">
        <v>59</v>
      </c>
      <c r="E32" s="15">
        <f t="shared" si="8"/>
        <v>5663</v>
      </c>
      <c r="F32" s="15">
        <f t="shared" si="9"/>
        <v>1953</v>
      </c>
      <c r="G32" s="15">
        <f t="shared" si="9"/>
        <v>3710</v>
      </c>
      <c r="H32" s="15">
        <f t="shared" si="10"/>
        <v>2184</v>
      </c>
      <c r="I32" s="16">
        <v>753</v>
      </c>
      <c r="J32" s="16">
        <v>1431</v>
      </c>
      <c r="K32" s="16">
        <f t="shared" si="11"/>
        <v>1965</v>
      </c>
      <c r="L32" s="16">
        <v>723</v>
      </c>
      <c r="M32" s="16">
        <v>1242</v>
      </c>
      <c r="N32" s="16">
        <f t="shared" si="12"/>
        <v>1461</v>
      </c>
      <c r="O32" s="126">
        <v>457</v>
      </c>
      <c r="P32" s="126">
        <v>1004</v>
      </c>
      <c r="Q32" s="16">
        <f t="shared" si="13"/>
        <v>53</v>
      </c>
      <c r="R32" s="16">
        <v>20</v>
      </c>
      <c r="S32" s="16">
        <v>33</v>
      </c>
      <c r="T32" s="7">
        <v>2342</v>
      </c>
      <c r="U32" s="7">
        <v>813</v>
      </c>
      <c r="V32" s="7">
        <v>1529</v>
      </c>
      <c r="W32" s="123">
        <f t="shared" si="14"/>
        <v>-3321</v>
      </c>
      <c r="X32" s="123">
        <f t="shared" si="14"/>
        <v>-1140</v>
      </c>
      <c r="Y32" s="123">
        <f t="shared" si="14"/>
        <v>-2181</v>
      </c>
    </row>
    <row r="33" spans="1:25">
      <c r="A33" s="192"/>
      <c r="B33" s="188"/>
      <c r="C33" s="19" t="s">
        <v>64</v>
      </c>
      <c r="D33" s="158" t="s">
        <v>65</v>
      </c>
      <c r="E33" s="15">
        <f t="shared" si="8"/>
        <v>1</v>
      </c>
      <c r="F33" s="15">
        <f t="shared" si="9"/>
        <v>0</v>
      </c>
      <c r="G33" s="15">
        <f t="shared" si="9"/>
        <v>1</v>
      </c>
      <c r="H33" s="15">
        <f t="shared" si="10"/>
        <v>0</v>
      </c>
      <c r="I33" s="16">
        <v>0</v>
      </c>
      <c r="J33" s="16">
        <v>0</v>
      </c>
      <c r="K33" s="16">
        <f t="shared" si="11"/>
        <v>0</v>
      </c>
      <c r="L33" s="16">
        <v>0</v>
      </c>
      <c r="M33" s="16">
        <v>0</v>
      </c>
      <c r="N33" s="16">
        <f t="shared" si="12"/>
        <v>1</v>
      </c>
      <c r="O33" s="16">
        <v>0</v>
      </c>
      <c r="P33" s="126">
        <v>1</v>
      </c>
      <c r="Q33" s="16">
        <f t="shared" si="13"/>
        <v>0</v>
      </c>
      <c r="R33" s="16">
        <v>0</v>
      </c>
      <c r="S33" s="16">
        <v>0</v>
      </c>
      <c r="W33" s="123"/>
      <c r="X33" s="123"/>
      <c r="Y33" s="123"/>
    </row>
    <row r="34" spans="1:25">
      <c r="A34" s="192"/>
      <c r="B34" s="188"/>
      <c r="C34" s="116" t="s">
        <v>66</v>
      </c>
      <c r="D34" s="28" t="s">
        <v>67</v>
      </c>
      <c r="E34" s="15">
        <f t="shared" ref="E34" si="23">+F34+G34</f>
        <v>12</v>
      </c>
      <c r="F34" s="15">
        <f t="shared" ref="F34" si="24">+I34+L34+O34+R34</f>
        <v>1</v>
      </c>
      <c r="G34" s="15">
        <f t="shared" ref="G34" si="25">+J34+M34+P34+S34</f>
        <v>11</v>
      </c>
      <c r="H34" s="15">
        <f t="shared" ref="H34" si="26">+I34+J34</f>
        <v>2</v>
      </c>
      <c r="I34" s="16">
        <v>0</v>
      </c>
      <c r="J34" s="16">
        <v>2</v>
      </c>
      <c r="K34" s="16">
        <f t="shared" si="11"/>
        <v>5</v>
      </c>
      <c r="L34" s="16">
        <v>1</v>
      </c>
      <c r="M34" s="16">
        <v>4</v>
      </c>
      <c r="N34" s="16">
        <f t="shared" si="12"/>
        <v>5</v>
      </c>
      <c r="O34" s="16">
        <v>0</v>
      </c>
      <c r="P34" s="126">
        <v>5</v>
      </c>
      <c r="Q34" s="16">
        <f t="shared" si="13"/>
        <v>0</v>
      </c>
      <c r="R34" s="16">
        <v>0</v>
      </c>
      <c r="S34" s="16">
        <v>0</v>
      </c>
      <c r="T34" s="7">
        <v>2</v>
      </c>
      <c r="U34" s="7">
        <v>0</v>
      </c>
      <c r="V34" s="7">
        <v>2</v>
      </c>
      <c r="W34" s="123">
        <f t="shared" si="14"/>
        <v>-10</v>
      </c>
      <c r="X34" s="123">
        <f t="shared" si="14"/>
        <v>-1</v>
      </c>
      <c r="Y34" s="123">
        <f t="shared" si="14"/>
        <v>-9</v>
      </c>
    </row>
    <row r="35" spans="1:25">
      <c r="A35" s="192"/>
      <c r="B35" s="188"/>
      <c r="C35" s="116" t="s">
        <v>68</v>
      </c>
      <c r="D35" s="28" t="s">
        <v>69</v>
      </c>
      <c r="E35" s="15">
        <f t="shared" ref="E35:E37" si="27">+F35+G35</f>
        <v>12</v>
      </c>
      <c r="F35" s="15">
        <f t="shared" ref="F35:F37" si="28">+I35+L35+O35+R35</f>
        <v>4</v>
      </c>
      <c r="G35" s="15">
        <f t="shared" ref="G35:G37" si="29">+J35+M35+P35+S35</f>
        <v>8</v>
      </c>
      <c r="H35" s="15">
        <f t="shared" ref="H35:H37" si="30">+I35+J35</f>
        <v>7</v>
      </c>
      <c r="I35" s="16">
        <v>2</v>
      </c>
      <c r="J35" s="16">
        <v>5</v>
      </c>
      <c r="K35" s="16">
        <f t="shared" si="11"/>
        <v>3</v>
      </c>
      <c r="L35" s="16">
        <v>1</v>
      </c>
      <c r="M35" s="16">
        <v>2</v>
      </c>
      <c r="N35" s="16">
        <f t="shared" si="12"/>
        <v>2</v>
      </c>
      <c r="O35" s="126">
        <v>1</v>
      </c>
      <c r="P35" s="126">
        <v>1</v>
      </c>
      <c r="Q35" s="16">
        <f t="shared" si="13"/>
        <v>0</v>
      </c>
      <c r="R35" s="16">
        <v>0</v>
      </c>
      <c r="S35" s="16">
        <v>0</v>
      </c>
      <c r="T35" s="7">
        <v>7</v>
      </c>
      <c r="U35" s="7">
        <v>2</v>
      </c>
      <c r="V35" s="7">
        <v>5</v>
      </c>
      <c r="W35" s="123">
        <f t="shared" si="14"/>
        <v>-5</v>
      </c>
      <c r="X35" s="123">
        <f t="shared" si="14"/>
        <v>-2</v>
      </c>
      <c r="Y35" s="123">
        <f t="shared" si="14"/>
        <v>-3</v>
      </c>
    </row>
    <row r="36" spans="1:25">
      <c r="A36" s="192"/>
      <c r="B36" s="188"/>
      <c r="C36" s="116" t="s">
        <v>70</v>
      </c>
      <c r="D36" s="28" t="s">
        <v>71</v>
      </c>
      <c r="E36" s="15">
        <f t="shared" si="27"/>
        <v>114</v>
      </c>
      <c r="F36" s="15">
        <f t="shared" si="28"/>
        <v>38</v>
      </c>
      <c r="G36" s="15">
        <f t="shared" si="29"/>
        <v>76</v>
      </c>
      <c r="H36" s="15">
        <f t="shared" si="30"/>
        <v>41</v>
      </c>
      <c r="I36" s="16">
        <v>12</v>
      </c>
      <c r="J36" s="16">
        <v>29</v>
      </c>
      <c r="K36" s="16">
        <f t="shared" si="11"/>
        <v>49</v>
      </c>
      <c r="L36" s="16">
        <v>21</v>
      </c>
      <c r="M36" s="16">
        <v>28</v>
      </c>
      <c r="N36" s="16">
        <f t="shared" si="12"/>
        <v>24</v>
      </c>
      <c r="O36" s="126">
        <v>5</v>
      </c>
      <c r="P36" s="126">
        <v>19</v>
      </c>
      <c r="Q36" s="16">
        <f t="shared" si="13"/>
        <v>0</v>
      </c>
      <c r="R36" s="16">
        <v>0</v>
      </c>
      <c r="S36" s="16">
        <v>0</v>
      </c>
      <c r="T36" s="7">
        <v>41</v>
      </c>
      <c r="U36" s="7">
        <v>12</v>
      </c>
      <c r="V36" s="7">
        <v>29</v>
      </c>
      <c r="W36" s="123">
        <f t="shared" si="14"/>
        <v>-73</v>
      </c>
      <c r="X36" s="123">
        <f t="shared" si="14"/>
        <v>-26</v>
      </c>
      <c r="Y36" s="123">
        <f t="shared" si="14"/>
        <v>-47</v>
      </c>
    </row>
    <row r="37" spans="1:25">
      <c r="A37" s="193"/>
      <c r="B37" s="189"/>
      <c r="C37" s="116" t="s">
        <v>103</v>
      </c>
      <c r="D37" s="28" t="s">
        <v>104</v>
      </c>
      <c r="E37" s="15">
        <f t="shared" si="27"/>
        <v>1</v>
      </c>
      <c r="F37" s="15">
        <f t="shared" si="28"/>
        <v>1</v>
      </c>
      <c r="G37" s="15">
        <f t="shared" si="29"/>
        <v>0</v>
      </c>
      <c r="H37" s="15">
        <f t="shared" si="30"/>
        <v>1</v>
      </c>
      <c r="I37" s="16">
        <v>1</v>
      </c>
      <c r="J37" s="16">
        <v>0</v>
      </c>
      <c r="K37" s="16">
        <f t="shared" si="11"/>
        <v>0</v>
      </c>
      <c r="L37" s="16">
        <v>0</v>
      </c>
      <c r="M37" s="16">
        <v>0</v>
      </c>
      <c r="N37" s="16">
        <f t="shared" si="12"/>
        <v>0</v>
      </c>
      <c r="O37" s="16">
        <v>0</v>
      </c>
      <c r="P37" s="16">
        <v>0</v>
      </c>
      <c r="Q37" s="16">
        <f t="shared" si="13"/>
        <v>0</v>
      </c>
      <c r="R37" s="16">
        <v>0</v>
      </c>
      <c r="S37" s="16">
        <v>0</v>
      </c>
      <c r="T37" s="7">
        <v>1</v>
      </c>
      <c r="U37" s="7">
        <v>1</v>
      </c>
      <c r="V37" s="7">
        <v>0</v>
      </c>
      <c r="W37" s="123">
        <f t="shared" si="14"/>
        <v>0</v>
      </c>
      <c r="X37" s="123">
        <f t="shared" si="14"/>
        <v>0</v>
      </c>
      <c r="Y37" s="123">
        <f t="shared" si="14"/>
        <v>0</v>
      </c>
    </row>
    <row r="38" spans="1:25">
      <c r="A38" s="31">
        <v>2</v>
      </c>
      <c r="B38" s="40">
        <v>21</v>
      </c>
      <c r="C38" s="41"/>
      <c r="D38" s="33" t="s">
        <v>21</v>
      </c>
      <c r="E38" s="42">
        <f t="shared" si="8"/>
        <v>8941</v>
      </c>
      <c r="F38" s="42">
        <f t="shared" ref="F38:G100" si="31">+I38+L38+O38+R38</f>
        <v>3709</v>
      </c>
      <c r="G38" s="42">
        <f t="shared" si="31"/>
        <v>5232</v>
      </c>
      <c r="H38" s="42">
        <f t="shared" si="10"/>
        <v>301</v>
      </c>
      <c r="I38" s="46">
        <f>SUM(I39:I40)</f>
        <v>119</v>
      </c>
      <c r="J38" s="46">
        <f>SUM(J39:J40)</f>
        <v>182</v>
      </c>
      <c r="K38" s="46">
        <f t="shared" si="11"/>
        <v>353</v>
      </c>
      <c r="L38" s="46">
        <f>SUM(L39:L40)</f>
        <v>148</v>
      </c>
      <c r="M38" s="46">
        <f>SUM(M39:M40)</f>
        <v>205</v>
      </c>
      <c r="N38" s="46">
        <f t="shared" si="12"/>
        <v>180</v>
      </c>
      <c r="O38" s="46">
        <f>SUM(O39:O40)</f>
        <v>74</v>
      </c>
      <c r="P38" s="46">
        <f>SUM(P39:P40)</f>
        <v>106</v>
      </c>
      <c r="Q38" s="46">
        <f t="shared" si="13"/>
        <v>8107</v>
      </c>
      <c r="R38" s="46">
        <f>SUM(R39:R40)</f>
        <v>3368</v>
      </c>
      <c r="S38" s="46">
        <f>SUM(S39:S40)</f>
        <v>4739</v>
      </c>
      <c r="T38" s="125">
        <v>8941</v>
      </c>
      <c r="U38" s="125">
        <v>3709</v>
      </c>
      <c r="V38" s="125">
        <v>5232</v>
      </c>
      <c r="W38" s="124">
        <f t="shared" si="14"/>
        <v>0</v>
      </c>
      <c r="X38" s="124">
        <f t="shared" si="14"/>
        <v>0</v>
      </c>
      <c r="Y38" s="124">
        <f t="shared" si="14"/>
        <v>0</v>
      </c>
    </row>
    <row r="39" spans="1:25" ht="37.5">
      <c r="A39" s="187"/>
      <c r="B39" s="190"/>
      <c r="C39" s="14"/>
      <c r="D39" s="9" t="s">
        <v>18</v>
      </c>
      <c r="E39" s="47">
        <f t="shared" si="8"/>
        <v>128</v>
      </c>
      <c r="F39" s="47">
        <f t="shared" si="31"/>
        <v>55</v>
      </c>
      <c r="G39" s="47">
        <f t="shared" si="31"/>
        <v>73</v>
      </c>
      <c r="H39" s="47">
        <f t="shared" si="10"/>
        <v>0</v>
      </c>
      <c r="I39" s="16">
        <v>0</v>
      </c>
      <c r="J39" s="16">
        <v>0</v>
      </c>
      <c r="K39" s="47">
        <f t="shared" si="11"/>
        <v>3</v>
      </c>
      <c r="L39" s="16">
        <v>0</v>
      </c>
      <c r="M39" s="16">
        <v>3</v>
      </c>
      <c r="N39" s="47">
        <f t="shared" si="12"/>
        <v>5</v>
      </c>
      <c r="O39" s="126">
        <v>3</v>
      </c>
      <c r="P39" s="126">
        <v>2</v>
      </c>
      <c r="Q39" s="47">
        <f t="shared" si="13"/>
        <v>120</v>
      </c>
      <c r="R39" s="126">
        <v>52</v>
      </c>
      <c r="S39" s="126">
        <v>68</v>
      </c>
      <c r="T39" s="7">
        <v>128</v>
      </c>
      <c r="U39" s="7">
        <v>55</v>
      </c>
      <c r="V39" s="7">
        <v>73</v>
      </c>
      <c r="W39" s="123">
        <f t="shared" si="14"/>
        <v>0</v>
      </c>
      <c r="X39" s="123">
        <f t="shared" si="14"/>
        <v>0</v>
      </c>
      <c r="Y39" s="123">
        <f t="shared" si="14"/>
        <v>0</v>
      </c>
    </row>
    <row r="40" spans="1:25" ht="37.5">
      <c r="A40" s="187"/>
      <c r="B40" s="190"/>
      <c r="C40" s="12"/>
      <c r="D40" s="10" t="s">
        <v>13</v>
      </c>
      <c r="E40" s="17">
        <f t="shared" si="8"/>
        <v>8813</v>
      </c>
      <c r="F40" s="17">
        <f t="shared" si="31"/>
        <v>3654</v>
      </c>
      <c r="G40" s="17">
        <f t="shared" si="31"/>
        <v>5159</v>
      </c>
      <c r="H40" s="17">
        <f t="shared" si="10"/>
        <v>301</v>
      </c>
      <c r="I40" s="17">
        <f>SUM(I41:I50)</f>
        <v>119</v>
      </c>
      <c r="J40" s="17">
        <f>SUM(J41:J50)</f>
        <v>182</v>
      </c>
      <c r="K40" s="17">
        <f t="shared" si="11"/>
        <v>350</v>
      </c>
      <c r="L40" s="17">
        <f>SUM(L41:L50)</f>
        <v>148</v>
      </c>
      <c r="M40" s="17">
        <f>SUM(M41:M50)</f>
        <v>202</v>
      </c>
      <c r="N40" s="17">
        <f t="shared" si="12"/>
        <v>175</v>
      </c>
      <c r="O40" s="17">
        <f>SUM(O41:O50)</f>
        <v>71</v>
      </c>
      <c r="P40" s="17">
        <f>SUM(P41:P50)</f>
        <v>104</v>
      </c>
      <c r="Q40" s="17">
        <f t="shared" si="13"/>
        <v>7987</v>
      </c>
      <c r="R40" s="17">
        <f>SUM(R41:R50)</f>
        <v>3316</v>
      </c>
      <c r="S40" s="17">
        <f>SUM(S41:S50)</f>
        <v>4671</v>
      </c>
      <c r="T40" s="7">
        <v>8813</v>
      </c>
      <c r="U40" s="7">
        <v>3654</v>
      </c>
      <c r="V40" s="7">
        <v>5159</v>
      </c>
      <c r="W40" s="123">
        <f t="shared" si="14"/>
        <v>0</v>
      </c>
      <c r="X40" s="123">
        <f t="shared" si="14"/>
        <v>0</v>
      </c>
      <c r="Y40" s="123">
        <f t="shared" si="14"/>
        <v>0</v>
      </c>
    </row>
    <row r="41" spans="1:25">
      <c r="A41" s="187"/>
      <c r="B41" s="190"/>
      <c r="C41" s="19" t="s">
        <v>62</v>
      </c>
      <c r="D41" s="20" t="s">
        <v>63</v>
      </c>
      <c r="E41" s="47">
        <f t="shared" si="8"/>
        <v>28</v>
      </c>
      <c r="F41" s="47">
        <f t="shared" si="31"/>
        <v>12</v>
      </c>
      <c r="G41" s="47">
        <f t="shared" si="31"/>
        <v>16</v>
      </c>
      <c r="H41" s="47">
        <f t="shared" si="10"/>
        <v>0</v>
      </c>
      <c r="I41" s="47">
        <v>0</v>
      </c>
      <c r="J41" s="47">
        <v>0</v>
      </c>
      <c r="K41" s="47">
        <f t="shared" si="11"/>
        <v>0</v>
      </c>
      <c r="L41" s="47">
        <v>0</v>
      </c>
      <c r="M41" s="47">
        <v>0</v>
      </c>
      <c r="N41" s="47">
        <f t="shared" si="12"/>
        <v>0</v>
      </c>
      <c r="O41" s="127">
        <v>0</v>
      </c>
      <c r="P41" s="127">
        <v>0</v>
      </c>
      <c r="Q41" s="48">
        <f t="shared" si="13"/>
        <v>28</v>
      </c>
      <c r="R41" s="127">
        <v>12</v>
      </c>
      <c r="S41" s="127">
        <v>16</v>
      </c>
      <c r="T41" s="7">
        <v>28</v>
      </c>
      <c r="U41" s="7">
        <v>12</v>
      </c>
      <c r="V41" s="7">
        <v>16</v>
      </c>
      <c r="W41" s="123">
        <f t="shared" si="14"/>
        <v>0</v>
      </c>
      <c r="X41" s="123">
        <f t="shared" si="14"/>
        <v>0</v>
      </c>
      <c r="Y41" s="123">
        <f t="shared" si="14"/>
        <v>0</v>
      </c>
    </row>
    <row r="42" spans="1:25">
      <c r="A42" s="187"/>
      <c r="B42" s="190"/>
      <c r="C42" s="19" t="s">
        <v>77</v>
      </c>
      <c r="D42" s="20" t="s">
        <v>78</v>
      </c>
      <c r="E42" s="47">
        <f t="shared" si="8"/>
        <v>142</v>
      </c>
      <c r="F42" s="47">
        <f t="shared" si="31"/>
        <v>56</v>
      </c>
      <c r="G42" s="47">
        <f t="shared" si="31"/>
        <v>86</v>
      </c>
      <c r="H42" s="47">
        <f t="shared" si="10"/>
        <v>4</v>
      </c>
      <c r="I42" s="47">
        <v>0</v>
      </c>
      <c r="J42" s="47">
        <v>4</v>
      </c>
      <c r="K42" s="47">
        <f t="shared" si="11"/>
        <v>1</v>
      </c>
      <c r="L42" s="47">
        <v>1</v>
      </c>
      <c r="M42" s="47">
        <v>0</v>
      </c>
      <c r="N42" s="47">
        <f t="shared" si="12"/>
        <v>0</v>
      </c>
      <c r="O42" s="127">
        <v>0</v>
      </c>
      <c r="P42" s="127">
        <v>0</v>
      </c>
      <c r="Q42" s="48">
        <f t="shared" si="13"/>
        <v>137</v>
      </c>
      <c r="R42" s="127">
        <v>55</v>
      </c>
      <c r="S42" s="127">
        <v>82</v>
      </c>
      <c r="T42" s="7">
        <v>142</v>
      </c>
      <c r="U42" s="7">
        <v>56</v>
      </c>
      <c r="V42" s="7">
        <v>86</v>
      </c>
      <c r="W42" s="123">
        <f t="shared" si="14"/>
        <v>0</v>
      </c>
      <c r="X42" s="123">
        <f t="shared" si="14"/>
        <v>0</v>
      </c>
      <c r="Y42" s="123">
        <f t="shared" si="14"/>
        <v>0</v>
      </c>
    </row>
    <row r="43" spans="1:25">
      <c r="A43" s="187"/>
      <c r="B43" s="190"/>
      <c r="C43" s="116" t="s">
        <v>45</v>
      </c>
      <c r="D43" s="28" t="s">
        <v>46</v>
      </c>
      <c r="E43" s="47">
        <f t="shared" ref="E43" si="32">+F43+G43</f>
        <v>36</v>
      </c>
      <c r="F43" s="47">
        <f t="shared" ref="F43" si="33">+I43+L43+O43+R43</f>
        <v>24</v>
      </c>
      <c r="G43" s="47">
        <f t="shared" ref="G43" si="34">+J43+M43+P43+S43</f>
        <v>12</v>
      </c>
      <c r="H43" s="47">
        <f t="shared" ref="H43" si="35">+I43+J43</f>
        <v>7</v>
      </c>
      <c r="I43" s="47">
        <v>4</v>
      </c>
      <c r="J43" s="47">
        <v>3</v>
      </c>
      <c r="K43" s="47">
        <f t="shared" si="11"/>
        <v>14</v>
      </c>
      <c r="L43" s="47">
        <v>10</v>
      </c>
      <c r="M43" s="47">
        <v>4</v>
      </c>
      <c r="N43" s="47">
        <f t="shared" si="12"/>
        <v>4</v>
      </c>
      <c r="O43" s="127">
        <v>0</v>
      </c>
      <c r="P43" s="127">
        <v>4</v>
      </c>
      <c r="Q43" s="48">
        <f t="shared" si="13"/>
        <v>11</v>
      </c>
      <c r="R43" s="127">
        <v>10</v>
      </c>
      <c r="S43" s="127">
        <v>1</v>
      </c>
      <c r="T43" s="7">
        <v>7</v>
      </c>
      <c r="U43" s="7">
        <v>4</v>
      </c>
      <c r="V43" s="7">
        <v>3</v>
      </c>
      <c r="W43" s="123">
        <f t="shared" si="14"/>
        <v>-29</v>
      </c>
      <c r="X43" s="123">
        <f t="shared" si="14"/>
        <v>-20</v>
      </c>
      <c r="Y43" s="123">
        <f t="shared" si="14"/>
        <v>-9</v>
      </c>
    </row>
    <row r="44" spans="1:25">
      <c r="A44" s="187"/>
      <c r="B44" s="190"/>
      <c r="C44" s="19" t="s">
        <v>47</v>
      </c>
      <c r="D44" s="23" t="s">
        <v>48</v>
      </c>
      <c r="E44" s="47">
        <f t="shared" si="8"/>
        <v>815</v>
      </c>
      <c r="F44" s="47">
        <f t="shared" si="31"/>
        <v>326</v>
      </c>
      <c r="G44" s="47">
        <f t="shared" si="31"/>
        <v>489</v>
      </c>
      <c r="H44" s="47">
        <f t="shared" si="10"/>
        <v>1</v>
      </c>
      <c r="I44" s="47">
        <v>0</v>
      </c>
      <c r="J44" s="47">
        <v>1</v>
      </c>
      <c r="K44" s="47">
        <f t="shared" si="11"/>
        <v>1</v>
      </c>
      <c r="L44" s="47">
        <v>1</v>
      </c>
      <c r="M44" s="47">
        <v>0</v>
      </c>
      <c r="N44" s="47">
        <f t="shared" si="12"/>
        <v>0</v>
      </c>
      <c r="O44" s="127">
        <v>0</v>
      </c>
      <c r="P44" s="127">
        <v>0</v>
      </c>
      <c r="Q44" s="48">
        <f t="shared" si="13"/>
        <v>813</v>
      </c>
      <c r="R44" s="127">
        <v>325</v>
      </c>
      <c r="S44" s="127">
        <v>488</v>
      </c>
      <c r="T44" s="7">
        <v>815</v>
      </c>
      <c r="U44" s="7">
        <v>326</v>
      </c>
      <c r="V44" s="7">
        <v>489</v>
      </c>
      <c r="W44" s="123">
        <f t="shared" si="14"/>
        <v>0</v>
      </c>
      <c r="X44" s="123">
        <f t="shared" si="14"/>
        <v>0</v>
      </c>
      <c r="Y44" s="123">
        <f t="shared" si="14"/>
        <v>0</v>
      </c>
    </row>
    <row r="45" spans="1:25">
      <c r="A45" s="187"/>
      <c r="B45" s="190"/>
      <c r="C45" s="19" t="s">
        <v>51</v>
      </c>
      <c r="D45" s="20" t="s">
        <v>52</v>
      </c>
      <c r="E45" s="47">
        <f t="shared" si="8"/>
        <v>316</v>
      </c>
      <c r="F45" s="47">
        <f t="shared" si="31"/>
        <v>128</v>
      </c>
      <c r="G45" s="47">
        <f t="shared" si="31"/>
        <v>188</v>
      </c>
      <c r="H45" s="47">
        <f t="shared" si="10"/>
        <v>0</v>
      </c>
      <c r="I45" s="47">
        <v>0</v>
      </c>
      <c r="J45" s="47">
        <v>0</v>
      </c>
      <c r="K45" s="47">
        <f t="shared" si="11"/>
        <v>1</v>
      </c>
      <c r="L45" s="47">
        <v>1</v>
      </c>
      <c r="M45" s="47">
        <v>0</v>
      </c>
      <c r="N45" s="47">
        <f t="shared" si="12"/>
        <v>0</v>
      </c>
      <c r="O45" s="127">
        <v>0</v>
      </c>
      <c r="P45" s="127">
        <v>0</v>
      </c>
      <c r="Q45" s="48">
        <f t="shared" si="13"/>
        <v>315</v>
      </c>
      <c r="R45" s="127">
        <v>127</v>
      </c>
      <c r="S45" s="127">
        <v>188</v>
      </c>
      <c r="T45" s="7">
        <v>316</v>
      </c>
      <c r="U45" s="7">
        <v>128</v>
      </c>
      <c r="V45" s="7">
        <v>188</v>
      </c>
      <c r="W45" s="123">
        <f t="shared" si="14"/>
        <v>0</v>
      </c>
      <c r="X45" s="123">
        <f t="shared" si="14"/>
        <v>0</v>
      </c>
      <c r="Y45" s="123">
        <f t="shared" si="14"/>
        <v>0</v>
      </c>
    </row>
    <row r="46" spans="1:25">
      <c r="A46" s="187"/>
      <c r="B46" s="190"/>
      <c r="C46" s="19" t="s">
        <v>53</v>
      </c>
      <c r="D46" s="20" t="s">
        <v>54</v>
      </c>
      <c r="E46" s="47">
        <f t="shared" si="8"/>
        <v>635</v>
      </c>
      <c r="F46" s="47">
        <f t="shared" si="31"/>
        <v>252</v>
      </c>
      <c r="G46" s="47">
        <f t="shared" si="31"/>
        <v>383</v>
      </c>
      <c r="H46" s="47">
        <f t="shared" si="10"/>
        <v>0</v>
      </c>
      <c r="I46" s="47">
        <v>0</v>
      </c>
      <c r="J46" s="47">
        <v>0</v>
      </c>
      <c r="K46" s="47">
        <f t="shared" si="11"/>
        <v>0</v>
      </c>
      <c r="L46" s="47">
        <v>0</v>
      </c>
      <c r="M46" s="47">
        <v>0</v>
      </c>
      <c r="N46" s="47">
        <f t="shared" si="12"/>
        <v>0</v>
      </c>
      <c r="O46" s="127">
        <v>0</v>
      </c>
      <c r="P46" s="127">
        <v>0</v>
      </c>
      <c r="Q46" s="48">
        <f t="shared" si="13"/>
        <v>635</v>
      </c>
      <c r="R46" s="127">
        <v>252</v>
      </c>
      <c r="S46" s="127">
        <v>383</v>
      </c>
      <c r="T46" s="7">
        <v>635</v>
      </c>
      <c r="U46" s="7">
        <v>252</v>
      </c>
      <c r="V46" s="7">
        <v>383</v>
      </c>
      <c r="W46" s="123">
        <f t="shared" si="14"/>
        <v>0</v>
      </c>
      <c r="X46" s="123">
        <f t="shared" si="14"/>
        <v>0</v>
      </c>
      <c r="Y46" s="123">
        <f t="shared" si="14"/>
        <v>0</v>
      </c>
    </row>
    <row r="47" spans="1:25">
      <c r="A47" s="187"/>
      <c r="B47" s="190"/>
      <c r="C47" s="19" t="s">
        <v>58</v>
      </c>
      <c r="D47" s="28" t="s">
        <v>59</v>
      </c>
      <c r="E47" s="47">
        <f t="shared" si="8"/>
        <v>4142</v>
      </c>
      <c r="F47" s="47">
        <f t="shared" si="31"/>
        <v>1781</v>
      </c>
      <c r="G47" s="47">
        <f t="shared" si="31"/>
        <v>2361</v>
      </c>
      <c r="H47" s="47">
        <f t="shared" si="10"/>
        <v>181</v>
      </c>
      <c r="I47" s="47">
        <v>76</v>
      </c>
      <c r="J47" s="47">
        <v>105</v>
      </c>
      <c r="K47" s="47">
        <f t="shared" si="11"/>
        <v>248</v>
      </c>
      <c r="L47" s="47">
        <v>106</v>
      </c>
      <c r="M47" s="47">
        <v>142</v>
      </c>
      <c r="N47" s="47">
        <f t="shared" si="12"/>
        <v>124</v>
      </c>
      <c r="O47" s="127">
        <v>52</v>
      </c>
      <c r="P47" s="127">
        <v>72</v>
      </c>
      <c r="Q47" s="48">
        <f t="shared" si="13"/>
        <v>3589</v>
      </c>
      <c r="R47" s="127">
        <v>1547</v>
      </c>
      <c r="S47" s="127">
        <v>2042</v>
      </c>
      <c r="T47" s="7">
        <v>4171</v>
      </c>
      <c r="U47" s="7">
        <v>1801</v>
      </c>
      <c r="V47" s="7">
        <v>2370</v>
      </c>
      <c r="W47" s="123">
        <f t="shared" si="14"/>
        <v>29</v>
      </c>
      <c r="X47" s="123">
        <f t="shared" si="14"/>
        <v>20</v>
      </c>
      <c r="Y47" s="123">
        <f t="shared" si="14"/>
        <v>9</v>
      </c>
    </row>
    <row r="48" spans="1:25">
      <c r="A48" s="187"/>
      <c r="B48" s="190"/>
      <c r="C48" s="19" t="s">
        <v>68</v>
      </c>
      <c r="D48" s="38" t="s">
        <v>69</v>
      </c>
      <c r="E48" s="47">
        <f t="shared" si="8"/>
        <v>788</v>
      </c>
      <c r="F48" s="47">
        <f t="shared" si="31"/>
        <v>316</v>
      </c>
      <c r="G48" s="47">
        <f t="shared" si="31"/>
        <v>472</v>
      </c>
      <c r="H48" s="47">
        <f t="shared" si="10"/>
        <v>1</v>
      </c>
      <c r="I48" s="47">
        <v>0</v>
      </c>
      <c r="J48" s="47">
        <v>1</v>
      </c>
      <c r="K48" s="47">
        <f t="shared" si="11"/>
        <v>0</v>
      </c>
      <c r="L48" s="47">
        <v>0</v>
      </c>
      <c r="M48" s="47">
        <v>0</v>
      </c>
      <c r="N48" s="47">
        <f t="shared" si="12"/>
        <v>0</v>
      </c>
      <c r="O48" s="127">
        <v>0</v>
      </c>
      <c r="P48" s="127">
        <v>0</v>
      </c>
      <c r="Q48" s="48">
        <f t="shared" si="13"/>
        <v>787</v>
      </c>
      <c r="R48" s="127">
        <v>316</v>
      </c>
      <c r="S48" s="127">
        <v>471</v>
      </c>
      <c r="T48" s="7">
        <v>788</v>
      </c>
      <c r="U48" s="7">
        <v>316</v>
      </c>
      <c r="V48" s="7">
        <v>472</v>
      </c>
      <c r="W48" s="123">
        <f t="shared" si="14"/>
        <v>0</v>
      </c>
      <c r="X48" s="123">
        <f t="shared" si="14"/>
        <v>0</v>
      </c>
      <c r="Y48" s="123">
        <f t="shared" si="14"/>
        <v>0</v>
      </c>
    </row>
    <row r="49" spans="1:25">
      <c r="A49" s="187"/>
      <c r="B49" s="190"/>
      <c r="C49" s="19" t="s">
        <v>70</v>
      </c>
      <c r="D49" s="28" t="s">
        <v>71</v>
      </c>
      <c r="E49" s="47">
        <f t="shared" si="8"/>
        <v>1582</v>
      </c>
      <c r="F49" s="47">
        <f t="shared" si="31"/>
        <v>627</v>
      </c>
      <c r="G49" s="47">
        <f t="shared" si="31"/>
        <v>955</v>
      </c>
      <c r="H49" s="47">
        <f t="shared" si="10"/>
        <v>107</v>
      </c>
      <c r="I49" s="47">
        <v>39</v>
      </c>
      <c r="J49" s="47">
        <v>68</v>
      </c>
      <c r="K49" s="47">
        <f t="shared" si="11"/>
        <v>85</v>
      </c>
      <c r="L49" s="47">
        <v>29</v>
      </c>
      <c r="M49" s="47">
        <v>56</v>
      </c>
      <c r="N49" s="47">
        <f t="shared" si="12"/>
        <v>47</v>
      </c>
      <c r="O49" s="127">
        <v>19</v>
      </c>
      <c r="P49" s="127">
        <v>28</v>
      </c>
      <c r="Q49" s="48">
        <f t="shared" si="13"/>
        <v>1343</v>
      </c>
      <c r="R49" s="127">
        <v>540</v>
      </c>
      <c r="S49" s="127">
        <v>803</v>
      </c>
      <c r="T49" s="7">
        <v>1582</v>
      </c>
      <c r="U49" s="7">
        <v>627</v>
      </c>
      <c r="V49" s="7">
        <v>955</v>
      </c>
      <c r="W49" s="123">
        <f t="shared" si="14"/>
        <v>0</v>
      </c>
      <c r="X49" s="123">
        <f t="shared" si="14"/>
        <v>0</v>
      </c>
      <c r="Y49" s="123">
        <f t="shared" si="14"/>
        <v>0</v>
      </c>
    </row>
    <row r="50" spans="1:25" ht="75">
      <c r="A50" s="187"/>
      <c r="B50" s="190"/>
      <c r="C50" s="19" t="s">
        <v>72</v>
      </c>
      <c r="D50" s="39" t="s">
        <v>73</v>
      </c>
      <c r="E50" s="47">
        <f t="shared" si="8"/>
        <v>329</v>
      </c>
      <c r="F50" s="47">
        <f t="shared" si="31"/>
        <v>132</v>
      </c>
      <c r="G50" s="47">
        <f t="shared" si="31"/>
        <v>197</v>
      </c>
      <c r="H50" s="47">
        <f t="shared" si="10"/>
        <v>0</v>
      </c>
      <c r="I50" s="47">
        <v>0</v>
      </c>
      <c r="J50" s="47">
        <v>0</v>
      </c>
      <c r="K50" s="47">
        <f t="shared" si="11"/>
        <v>0</v>
      </c>
      <c r="L50" s="47">
        <v>0</v>
      </c>
      <c r="M50" s="47">
        <v>0</v>
      </c>
      <c r="N50" s="47">
        <f t="shared" si="12"/>
        <v>0</v>
      </c>
      <c r="O50" s="127">
        <v>0</v>
      </c>
      <c r="P50" s="127">
        <v>0</v>
      </c>
      <c r="Q50" s="48">
        <f t="shared" si="13"/>
        <v>329</v>
      </c>
      <c r="R50" s="127">
        <v>132</v>
      </c>
      <c r="S50" s="127">
        <v>197</v>
      </c>
      <c r="T50" s="7">
        <v>329</v>
      </c>
      <c r="U50" s="7">
        <v>132</v>
      </c>
      <c r="V50" s="7">
        <v>197</v>
      </c>
      <c r="W50" s="123">
        <f t="shared" si="14"/>
        <v>0</v>
      </c>
      <c r="X50" s="123">
        <f t="shared" si="14"/>
        <v>0</v>
      </c>
      <c r="Y50" s="123">
        <f t="shared" si="14"/>
        <v>0</v>
      </c>
    </row>
    <row r="51" spans="1:25">
      <c r="A51" s="31">
        <v>3</v>
      </c>
      <c r="B51" s="32">
        <v>23</v>
      </c>
      <c r="C51" s="41"/>
      <c r="D51" s="33" t="s">
        <v>22</v>
      </c>
      <c r="E51" s="42">
        <f t="shared" si="8"/>
        <v>4660</v>
      </c>
      <c r="F51" s="42">
        <f t="shared" si="31"/>
        <v>1293</v>
      </c>
      <c r="G51" s="42">
        <f t="shared" si="31"/>
        <v>3367</v>
      </c>
      <c r="H51" s="42">
        <f t="shared" si="10"/>
        <v>536</v>
      </c>
      <c r="I51" s="42">
        <f>SUM(I52:I53)</f>
        <v>202</v>
      </c>
      <c r="J51" s="42">
        <f>SUM(J52:J53)</f>
        <v>334</v>
      </c>
      <c r="K51" s="42">
        <f t="shared" si="11"/>
        <v>372</v>
      </c>
      <c r="L51" s="42">
        <f>SUM(L52:L53)</f>
        <v>95</v>
      </c>
      <c r="M51" s="42">
        <f>SUM(M52:M53)</f>
        <v>277</v>
      </c>
      <c r="N51" s="42">
        <f t="shared" si="12"/>
        <v>391</v>
      </c>
      <c r="O51" s="42">
        <f>SUM(O52:O53)</f>
        <v>121</v>
      </c>
      <c r="P51" s="42">
        <f>SUM(P52:P53)</f>
        <v>270</v>
      </c>
      <c r="Q51" s="42">
        <f t="shared" si="13"/>
        <v>3361</v>
      </c>
      <c r="R51" s="42">
        <f>SUM(R52:R53)</f>
        <v>875</v>
      </c>
      <c r="S51" s="42">
        <f>SUM(S52:S53)</f>
        <v>2486</v>
      </c>
      <c r="T51" s="125">
        <v>4660</v>
      </c>
      <c r="U51" s="125">
        <v>1293</v>
      </c>
      <c r="V51" s="125">
        <v>3367</v>
      </c>
      <c r="W51" s="124">
        <f t="shared" si="14"/>
        <v>0</v>
      </c>
      <c r="X51" s="124">
        <f t="shared" si="14"/>
        <v>0</v>
      </c>
      <c r="Y51" s="124">
        <f t="shared" si="14"/>
        <v>0</v>
      </c>
    </row>
    <row r="52" spans="1:25" ht="37.5">
      <c r="A52" s="187"/>
      <c r="B52" s="188"/>
      <c r="C52" s="14"/>
      <c r="D52" s="9" t="s">
        <v>18</v>
      </c>
      <c r="E52" s="15">
        <f t="shared" si="8"/>
        <v>260</v>
      </c>
      <c r="F52" s="15">
        <f t="shared" si="31"/>
        <v>80</v>
      </c>
      <c r="G52" s="15">
        <f t="shared" si="31"/>
        <v>180</v>
      </c>
      <c r="H52" s="15">
        <f t="shared" si="10"/>
        <v>0</v>
      </c>
      <c r="I52" s="15">
        <v>0</v>
      </c>
      <c r="J52" s="15">
        <v>0</v>
      </c>
      <c r="K52" s="15">
        <f t="shared" si="11"/>
        <v>2</v>
      </c>
      <c r="L52" s="15">
        <v>1</v>
      </c>
      <c r="M52" s="15">
        <v>1</v>
      </c>
      <c r="N52" s="15">
        <f t="shared" si="12"/>
        <v>0</v>
      </c>
      <c r="O52" s="122">
        <v>0</v>
      </c>
      <c r="P52" s="122">
        <v>0</v>
      </c>
      <c r="Q52" s="15">
        <f t="shared" si="13"/>
        <v>258</v>
      </c>
      <c r="R52" s="122">
        <v>79</v>
      </c>
      <c r="S52" s="122">
        <v>179</v>
      </c>
      <c r="T52" s="7">
        <v>260</v>
      </c>
      <c r="U52" s="7">
        <v>80</v>
      </c>
      <c r="V52" s="7">
        <v>180</v>
      </c>
      <c r="W52" s="123">
        <f t="shared" si="14"/>
        <v>0</v>
      </c>
      <c r="X52" s="123">
        <f t="shared" si="14"/>
        <v>0</v>
      </c>
      <c r="Y52" s="123">
        <f t="shared" si="14"/>
        <v>0</v>
      </c>
    </row>
    <row r="53" spans="1:25" ht="37.5">
      <c r="A53" s="187"/>
      <c r="B53" s="188"/>
      <c r="C53" s="12"/>
      <c r="D53" s="10" t="s">
        <v>13</v>
      </c>
      <c r="E53" s="17">
        <f>+F53+G53</f>
        <v>4400</v>
      </c>
      <c r="F53" s="17">
        <f t="shared" si="31"/>
        <v>1213</v>
      </c>
      <c r="G53" s="17">
        <f t="shared" si="31"/>
        <v>3187</v>
      </c>
      <c r="H53" s="17">
        <f t="shared" ref="H53:H167" si="36">+I53+J53</f>
        <v>536</v>
      </c>
      <c r="I53" s="17">
        <f>SUM(I54:I61)</f>
        <v>202</v>
      </c>
      <c r="J53" s="17">
        <f>SUM(J54:J61)</f>
        <v>334</v>
      </c>
      <c r="K53" s="17">
        <f t="shared" ref="K53:K170" si="37">+L53+M53</f>
        <v>370</v>
      </c>
      <c r="L53" s="17">
        <f>SUM(L54:L61)</f>
        <v>94</v>
      </c>
      <c r="M53" s="17">
        <f>SUM(M54:M61)</f>
        <v>276</v>
      </c>
      <c r="N53" s="17">
        <f t="shared" ref="N53:N170" si="38">+O53+P53</f>
        <v>391</v>
      </c>
      <c r="O53" s="17">
        <f>SUM(O54:O61)</f>
        <v>121</v>
      </c>
      <c r="P53" s="17">
        <f>SUM(P54:P61)</f>
        <v>270</v>
      </c>
      <c r="Q53" s="17">
        <f t="shared" ref="Q53:Q170" si="39">+R53+S53</f>
        <v>3103</v>
      </c>
      <c r="R53" s="17">
        <f>SUM(R54:R61)</f>
        <v>796</v>
      </c>
      <c r="S53" s="17">
        <f>SUM(S54:S61)</f>
        <v>2307</v>
      </c>
      <c r="T53" s="7">
        <v>4400</v>
      </c>
      <c r="U53" s="7">
        <v>1213</v>
      </c>
      <c r="V53" s="7">
        <v>3187</v>
      </c>
      <c r="W53" s="123">
        <f t="shared" si="14"/>
        <v>0</v>
      </c>
      <c r="X53" s="123">
        <f t="shared" si="14"/>
        <v>0</v>
      </c>
      <c r="Y53" s="123">
        <f t="shared" si="14"/>
        <v>0</v>
      </c>
    </row>
    <row r="54" spans="1:25">
      <c r="A54" s="187"/>
      <c r="B54" s="188"/>
      <c r="C54" s="44">
        <v>3</v>
      </c>
      <c r="D54" s="45" t="s">
        <v>76</v>
      </c>
      <c r="E54" s="15">
        <f t="shared" ref="E54:H176" si="40">+F54+G54</f>
        <v>240</v>
      </c>
      <c r="F54" s="15">
        <f t="shared" si="31"/>
        <v>60</v>
      </c>
      <c r="G54" s="15">
        <f t="shared" si="31"/>
        <v>180</v>
      </c>
      <c r="H54" s="15">
        <f t="shared" si="36"/>
        <v>0</v>
      </c>
      <c r="I54" s="15">
        <v>0</v>
      </c>
      <c r="J54" s="15">
        <v>0</v>
      </c>
      <c r="K54" s="15">
        <f t="shared" si="37"/>
        <v>0</v>
      </c>
      <c r="L54" s="15">
        <v>0</v>
      </c>
      <c r="M54" s="15">
        <v>0</v>
      </c>
      <c r="N54" s="15">
        <f t="shared" si="38"/>
        <v>0</v>
      </c>
      <c r="O54" s="122">
        <v>0</v>
      </c>
      <c r="P54" s="122">
        <v>0</v>
      </c>
      <c r="Q54" s="15">
        <f t="shared" si="39"/>
        <v>240</v>
      </c>
      <c r="R54" s="122">
        <v>60</v>
      </c>
      <c r="S54" s="122">
        <v>180</v>
      </c>
      <c r="T54" s="7">
        <v>240</v>
      </c>
      <c r="U54" s="7">
        <v>60</v>
      </c>
      <c r="V54" s="7">
        <v>180</v>
      </c>
      <c r="W54" s="123">
        <f t="shared" si="14"/>
        <v>0</v>
      </c>
      <c r="X54" s="123">
        <f t="shared" si="14"/>
        <v>0</v>
      </c>
      <c r="Y54" s="123">
        <f t="shared" si="14"/>
        <v>0</v>
      </c>
    </row>
    <row r="55" spans="1:25">
      <c r="A55" s="187"/>
      <c r="B55" s="188"/>
      <c r="C55" s="19" t="s">
        <v>77</v>
      </c>
      <c r="D55" s="20" t="s">
        <v>78</v>
      </c>
      <c r="E55" s="15">
        <f t="shared" si="40"/>
        <v>80</v>
      </c>
      <c r="F55" s="15">
        <f t="shared" si="31"/>
        <v>20</v>
      </c>
      <c r="G55" s="15">
        <f t="shared" si="31"/>
        <v>60</v>
      </c>
      <c r="H55" s="15">
        <f t="shared" si="36"/>
        <v>0</v>
      </c>
      <c r="I55" s="36">
        <v>0</v>
      </c>
      <c r="J55" s="36">
        <v>0</v>
      </c>
      <c r="K55" s="15">
        <f t="shared" si="37"/>
        <v>1</v>
      </c>
      <c r="L55" s="36">
        <v>0</v>
      </c>
      <c r="M55" s="36">
        <v>1</v>
      </c>
      <c r="N55" s="15">
        <f t="shared" si="38"/>
        <v>0</v>
      </c>
      <c r="O55" s="128">
        <v>0</v>
      </c>
      <c r="P55" s="128">
        <v>0</v>
      </c>
      <c r="Q55" s="15">
        <f t="shared" si="39"/>
        <v>79</v>
      </c>
      <c r="R55" s="128">
        <v>20</v>
      </c>
      <c r="S55" s="128">
        <v>59</v>
      </c>
      <c r="T55" s="7">
        <v>80</v>
      </c>
      <c r="U55" s="7">
        <v>20</v>
      </c>
      <c r="V55" s="7">
        <v>60</v>
      </c>
      <c r="W55" s="123">
        <f t="shared" si="14"/>
        <v>0</v>
      </c>
      <c r="X55" s="123">
        <f t="shared" si="14"/>
        <v>0</v>
      </c>
      <c r="Y55" s="123">
        <f t="shared" si="14"/>
        <v>0</v>
      </c>
    </row>
    <row r="56" spans="1:25" ht="37.5">
      <c r="A56" s="187"/>
      <c r="B56" s="188"/>
      <c r="C56" s="19" t="s">
        <v>49</v>
      </c>
      <c r="D56" s="25" t="s">
        <v>50</v>
      </c>
      <c r="E56" s="15">
        <f t="shared" si="40"/>
        <v>800</v>
      </c>
      <c r="F56" s="15">
        <f t="shared" si="31"/>
        <v>200</v>
      </c>
      <c r="G56" s="15">
        <f t="shared" si="31"/>
        <v>600</v>
      </c>
      <c r="H56" s="15">
        <f t="shared" si="36"/>
        <v>36</v>
      </c>
      <c r="I56" s="15">
        <v>8</v>
      </c>
      <c r="J56" s="15">
        <v>28</v>
      </c>
      <c r="K56" s="15">
        <f t="shared" si="37"/>
        <v>12</v>
      </c>
      <c r="L56" s="15">
        <v>1</v>
      </c>
      <c r="M56" s="15">
        <v>11</v>
      </c>
      <c r="N56" s="15">
        <f t="shared" si="38"/>
        <v>10</v>
      </c>
      <c r="O56" s="122">
        <v>2</v>
      </c>
      <c r="P56" s="122">
        <v>8</v>
      </c>
      <c r="Q56" s="15">
        <f t="shared" si="39"/>
        <v>742</v>
      </c>
      <c r="R56" s="122">
        <v>189</v>
      </c>
      <c r="S56" s="122">
        <v>553</v>
      </c>
      <c r="T56" s="7">
        <v>800</v>
      </c>
      <c r="U56" s="7">
        <v>200</v>
      </c>
      <c r="V56" s="7">
        <v>600</v>
      </c>
      <c r="W56" s="123">
        <f t="shared" si="14"/>
        <v>0</v>
      </c>
      <c r="X56" s="123">
        <f t="shared" si="14"/>
        <v>0</v>
      </c>
      <c r="Y56" s="123">
        <f t="shared" si="14"/>
        <v>0</v>
      </c>
    </row>
    <row r="57" spans="1:25">
      <c r="A57" s="187"/>
      <c r="B57" s="188"/>
      <c r="C57" s="19" t="s">
        <v>79</v>
      </c>
      <c r="D57" s="23" t="s">
        <v>80</v>
      </c>
      <c r="E57" s="15">
        <f t="shared" si="40"/>
        <v>280</v>
      </c>
      <c r="F57" s="15">
        <f t="shared" si="31"/>
        <v>80</v>
      </c>
      <c r="G57" s="15">
        <f t="shared" si="31"/>
        <v>200</v>
      </c>
      <c r="H57" s="15">
        <f t="shared" si="36"/>
        <v>0</v>
      </c>
      <c r="I57" s="15">
        <v>0</v>
      </c>
      <c r="J57" s="15">
        <v>0</v>
      </c>
      <c r="K57" s="15">
        <f t="shared" si="37"/>
        <v>0</v>
      </c>
      <c r="L57" s="15">
        <v>0</v>
      </c>
      <c r="M57" s="15">
        <v>0</v>
      </c>
      <c r="N57" s="15">
        <f t="shared" si="38"/>
        <v>18</v>
      </c>
      <c r="O57" s="122">
        <v>4</v>
      </c>
      <c r="P57" s="122">
        <v>14</v>
      </c>
      <c r="Q57" s="15">
        <f t="shared" si="39"/>
        <v>262</v>
      </c>
      <c r="R57" s="122">
        <v>76</v>
      </c>
      <c r="S57" s="122">
        <v>186</v>
      </c>
      <c r="T57" s="7">
        <v>280</v>
      </c>
      <c r="U57" s="7">
        <v>80</v>
      </c>
      <c r="V57" s="7">
        <v>200</v>
      </c>
      <c r="W57" s="123">
        <f t="shared" si="14"/>
        <v>0</v>
      </c>
      <c r="X57" s="123">
        <f t="shared" si="14"/>
        <v>0</v>
      </c>
      <c r="Y57" s="123">
        <f t="shared" si="14"/>
        <v>0</v>
      </c>
    </row>
    <row r="58" spans="1:25">
      <c r="A58" s="187"/>
      <c r="B58" s="188"/>
      <c r="C58" s="19" t="s">
        <v>51</v>
      </c>
      <c r="D58" s="20" t="s">
        <v>52</v>
      </c>
      <c r="E58" s="15">
        <f t="shared" si="40"/>
        <v>160</v>
      </c>
      <c r="F58" s="15">
        <f t="shared" si="31"/>
        <v>40</v>
      </c>
      <c r="G58" s="15">
        <f t="shared" si="31"/>
        <v>120</v>
      </c>
      <c r="H58" s="15">
        <f t="shared" si="36"/>
        <v>0</v>
      </c>
      <c r="I58" s="15">
        <v>0</v>
      </c>
      <c r="J58" s="15">
        <v>0</v>
      </c>
      <c r="K58" s="15">
        <f t="shared" si="37"/>
        <v>0</v>
      </c>
      <c r="L58" s="15">
        <v>0</v>
      </c>
      <c r="M58" s="15">
        <v>0</v>
      </c>
      <c r="N58" s="15">
        <f t="shared" si="38"/>
        <v>26</v>
      </c>
      <c r="O58" s="122">
        <v>8</v>
      </c>
      <c r="P58" s="122">
        <v>18</v>
      </c>
      <c r="Q58" s="15">
        <f t="shared" si="39"/>
        <v>134</v>
      </c>
      <c r="R58" s="122">
        <v>32</v>
      </c>
      <c r="S58" s="122">
        <v>102</v>
      </c>
      <c r="T58" s="7">
        <v>160</v>
      </c>
      <c r="U58" s="7">
        <v>40</v>
      </c>
      <c r="V58" s="7">
        <v>120</v>
      </c>
      <c r="W58" s="123">
        <f t="shared" si="14"/>
        <v>0</v>
      </c>
      <c r="X58" s="123">
        <f t="shared" si="14"/>
        <v>0</v>
      </c>
      <c r="Y58" s="123">
        <f t="shared" si="14"/>
        <v>0</v>
      </c>
    </row>
    <row r="59" spans="1:25">
      <c r="A59" s="187"/>
      <c r="B59" s="188"/>
      <c r="C59" s="19" t="s">
        <v>53</v>
      </c>
      <c r="D59" s="20" t="s">
        <v>54</v>
      </c>
      <c r="E59" s="15">
        <f t="shared" si="40"/>
        <v>240</v>
      </c>
      <c r="F59" s="15">
        <f t="shared" si="31"/>
        <v>60</v>
      </c>
      <c r="G59" s="15">
        <f t="shared" si="31"/>
        <v>180</v>
      </c>
      <c r="H59" s="15">
        <f t="shared" si="36"/>
        <v>0</v>
      </c>
      <c r="I59" s="15">
        <v>0</v>
      </c>
      <c r="J59" s="15">
        <v>0</v>
      </c>
      <c r="K59" s="15">
        <f t="shared" si="37"/>
        <v>0</v>
      </c>
      <c r="L59" s="15">
        <v>0</v>
      </c>
      <c r="M59" s="15">
        <v>0</v>
      </c>
      <c r="N59" s="15">
        <f t="shared" si="38"/>
        <v>0</v>
      </c>
      <c r="O59" s="122">
        <v>0</v>
      </c>
      <c r="P59" s="122">
        <v>0</v>
      </c>
      <c r="Q59" s="15">
        <f t="shared" si="39"/>
        <v>240</v>
      </c>
      <c r="R59" s="122">
        <v>60</v>
      </c>
      <c r="S59" s="122">
        <v>180</v>
      </c>
      <c r="T59" s="7">
        <v>240</v>
      </c>
      <c r="U59" s="7">
        <v>60</v>
      </c>
      <c r="V59" s="7">
        <v>180</v>
      </c>
      <c r="W59" s="123">
        <f t="shared" si="14"/>
        <v>0</v>
      </c>
      <c r="X59" s="123">
        <f t="shared" si="14"/>
        <v>0</v>
      </c>
      <c r="Y59" s="123">
        <f t="shared" si="14"/>
        <v>0</v>
      </c>
    </row>
    <row r="60" spans="1:25">
      <c r="A60" s="187"/>
      <c r="B60" s="188"/>
      <c r="C60" s="19" t="s">
        <v>58</v>
      </c>
      <c r="D60" s="28" t="s">
        <v>59</v>
      </c>
      <c r="E60" s="15">
        <f t="shared" si="40"/>
        <v>2400</v>
      </c>
      <c r="F60" s="15">
        <f t="shared" si="31"/>
        <v>693</v>
      </c>
      <c r="G60" s="15">
        <f t="shared" si="31"/>
        <v>1707</v>
      </c>
      <c r="H60" s="15">
        <f t="shared" si="36"/>
        <v>498</v>
      </c>
      <c r="I60" s="36">
        <v>193</v>
      </c>
      <c r="J60" s="36">
        <v>305</v>
      </c>
      <c r="K60" s="15">
        <f t="shared" si="37"/>
        <v>356</v>
      </c>
      <c r="L60" s="36">
        <v>93</v>
      </c>
      <c r="M60" s="36">
        <v>263</v>
      </c>
      <c r="N60" s="15">
        <f t="shared" si="38"/>
        <v>337</v>
      </c>
      <c r="O60" s="128">
        <v>107</v>
      </c>
      <c r="P60" s="128">
        <v>230</v>
      </c>
      <c r="Q60" s="15">
        <f t="shared" si="39"/>
        <v>1209</v>
      </c>
      <c r="R60" s="128">
        <v>300</v>
      </c>
      <c r="S60" s="128">
        <v>909</v>
      </c>
      <c r="T60" s="7">
        <v>2400</v>
      </c>
      <c r="U60" s="7">
        <v>693</v>
      </c>
      <c r="V60" s="7">
        <v>1707</v>
      </c>
      <c r="W60" s="123">
        <f t="shared" si="14"/>
        <v>0</v>
      </c>
      <c r="X60" s="123">
        <f t="shared" si="14"/>
        <v>0</v>
      </c>
      <c r="Y60" s="123">
        <f t="shared" si="14"/>
        <v>0</v>
      </c>
    </row>
    <row r="61" spans="1:25">
      <c r="A61" s="187"/>
      <c r="B61" s="189"/>
      <c r="C61" s="19" t="s">
        <v>68</v>
      </c>
      <c r="D61" s="38" t="s">
        <v>69</v>
      </c>
      <c r="E61" s="15">
        <f t="shared" si="40"/>
        <v>200</v>
      </c>
      <c r="F61" s="15">
        <f t="shared" si="31"/>
        <v>60</v>
      </c>
      <c r="G61" s="15">
        <f t="shared" si="31"/>
        <v>140</v>
      </c>
      <c r="H61" s="15">
        <f t="shared" si="36"/>
        <v>2</v>
      </c>
      <c r="I61" s="36">
        <v>1</v>
      </c>
      <c r="J61" s="36">
        <v>1</v>
      </c>
      <c r="K61" s="15">
        <f t="shared" si="37"/>
        <v>1</v>
      </c>
      <c r="L61" s="36">
        <v>0</v>
      </c>
      <c r="M61" s="36">
        <v>1</v>
      </c>
      <c r="N61" s="15">
        <f t="shared" si="38"/>
        <v>0</v>
      </c>
      <c r="O61" s="128">
        <v>0</v>
      </c>
      <c r="P61" s="128">
        <v>0</v>
      </c>
      <c r="Q61" s="15">
        <f t="shared" si="39"/>
        <v>197</v>
      </c>
      <c r="R61" s="128">
        <v>59</v>
      </c>
      <c r="S61" s="128">
        <v>138</v>
      </c>
      <c r="T61" s="7">
        <v>200</v>
      </c>
      <c r="U61" s="7">
        <v>60</v>
      </c>
      <c r="V61" s="7">
        <v>140</v>
      </c>
      <c r="W61" s="123">
        <f t="shared" si="14"/>
        <v>0</v>
      </c>
      <c r="X61" s="123">
        <f t="shared" si="14"/>
        <v>0</v>
      </c>
      <c r="Y61" s="123">
        <f t="shared" si="14"/>
        <v>0</v>
      </c>
    </row>
    <row r="62" spans="1:25">
      <c r="A62" s="31">
        <v>4</v>
      </c>
      <c r="B62" s="32">
        <v>24</v>
      </c>
      <c r="C62" s="41"/>
      <c r="D62" s="33" t="s">
        <v>23</v>
      </c>
      <c r="E62" s="42">
        <f t="shared" si="40"/>
        <v>2797</v>
      </c>
      <c r="F62" s="42">
        <f t="shared" si="31"/>
        <v>64</v>
      </c>
      <c r="G62" s="42">
        <f t="shared" si="31"/>
        <v>2733</v>
      </c>
      <c r="H62" s="42">
        <f t="shared" si="36"/>
        <v>117</v>
      </c>
      <c r="I62" s="42">
        <f>SUM(I63:I64)</f>
        <v>5</v>
      </c>
      <c r="J62" s="42">
        <f>SUM(J63:J64)</f>
        <v>112</v>
      </c>
      <c r="K62" s="42">
        <f t="shared" si="37"/>
        <v>143</v>
      </c>
      <c r="L62" s="42">
        <f>SUM(L63:L64)</f>
        <v>11</v>
      </c>
      <c r="M62" s="42">
        <f>SUM(M63:M64)</f>
        <v>132</v>
      </c>
      <c r="N62" s="42">
        <f t="shared" si="38"/>
        <v>295</v>
      </c>
      <c r="O62" s="42">
        <f>SUM(O63:O64)</f>
        <v>13</v>
      </c>
      <c r="P62" s="42">
        <f>SUM(P63:P64)</f>
        <v>282</v>
      </c>
      <c r="Q62" s="42">
        <f t="shared" si="39"/>
        <v>2242</v>
      </c>
      <c r="R62" s="42">
        <f>SUM(R63:R64)</f>
        <v>35</v>
      </c>
      <c r="S62" s="42">
        <f>SUM(S63:S64)</f>
        <v>2207</v>
      </c>
      <c r="T62" s="125">
        <v>2797</v>
      </c>
      <c r="U62" s="125">
        <v>63</v>
      </c>
      <c r="V62" s="125">
        <v>2734</v>
      </c>
      <c r="W62" s="124">
        <f t="shared" si="14"/>
        <v>0</v>
      </c>
      <c r="X62" s="124">
        <f t="shared" si="14"/>
        <v>-1</v>
      </c>
      <c r="Y62" s="124">
        <f t="shared" si="14"/>
        <v>1</v>
      </c>
    </row>
    <row r="63" spans="1:25" ht="37.5">
      <c r="A63" s="187"/>
      <c r="B63" s="195"/>
      <c r="C63" s="14"/>
      <c r="D63" s="9" t="s">
        <v>18</v>
      </c>
      <c r="E63" s="15">
        <f t="shared" si="40"/>
        <v>117</v>
      </c>
      <c r="F63" s="15">
        <f t="shared" si="31"/>
        <v>4</v>
      </c>
      <c r="G63" s="15">
        <f t="shared" si="31"/>
        <v>113</v>
      </c>
      <c r="H63" s="15">
        <f t="shared" si="36"/>
        <v>4</v>
      </c>
      <c r="I63" s="15">
        <v>0</v>
      </c>
      <c r="J63" s="15">
        <v>4</v>
      </c>
      <c r="K63" s="15">
        <f t="shared" si="37"/>
        <v>24</v>
      </c>
      <c r="L63" s="15">
        <v>2</v>
      </c>
      <c r="M63" s="15">
        <v>22</v>
      </c>
      <c r="N63" s="15">
        <f t="shared" si="38"/>
        <v>29</v>
      </c>
      <c r="O63" s="15">
        <v>1</v>
      </c>
      <c r="P63" s="122">
        <v>28</v>
      </c>
      <c r="Q63" s="15">
        <f t="shared" si="39"/>
        <v>60</v>
      </c>
      <c r="R63" s="15">
        <v>1</v>
      </c>
      <c r="S63" s="122">
        <v>59</v>
      </c>
      <c r="T63" s="7">
        <v>117</v>
      </c>
      <c r="U63" s="7">
        <v>3</v>
      </c>
      <c r="V63" s="7">
        <v>114</v>
      </c>
      <c r="W63" s="123">
        <f t="shared" si="14"/>
        <v>0</v>
      </c>
      <c r="X63" s="123">
        <f t="shared" si="14"/>
        <v>-1</v>
      </c>
      <c r="Y63" s="123">
        <f t="shared" si="14"/>
        <v>1</v>
      </c>
    </row>
    <row r="64" spans="1:25" ht="37.5">
      <c r="A64" s="187"/>
      <c r="B64" s="195"/>
      <c r="C64" s="12"/>
      <c r="D64" s="10" t="s">
        <v>13</v>
      </c>
      <c r="E64" s="17">
        <f t="shared" si="40"/>
        <v>2680</v>
      </c>
      <c r="F64" s="17">
        <f t="shared" si="31"/>
        <v>60</v>
      </c>
      <c r="G64" s="17">
        <f t="shared" si="31"/>
        <v>2620</v>
      </c>
      <c r="H64" s="17">
        <f t="shared" si="36"/>
        <v>113</v>
      </c>
      <c r="I64" s="17">
        <f>SUM(I65:I69)</f>
        <v>5</v>
      </c>
      <c r="J64" s="17">
        <f>SUM(J65:J69)</f>
        <v>108</v>
      </c>
      <c r="K64" s="17">
        <f t="shared" si="37"/>
        <v>119</v>
      </c>
      <c r="L64" s="17">
        <f>SUM(L65:L69)</f>
        <v>9</v>
      </c>
      <c r="M64" s="17">
        <f>SUM(M65:M69)</f>
        <v>110</v>
      </c>
      <c r="N64" s="17">
        <f t="shared" si="38"/>
        <v>266</v>
      </c>
      <c r="O64" s="17">
        <f>SUM(O65:O69)</f>
        <v>12</v>
      </c>
      <c r="P64" s="17">
        <f>SUM(P65:P69)</f>
        <v>254</v>
      </c>
      <c r="Q64" s="17">
        <f t="shared" si="39"/>
        <v>2182</v>
      </c>
      <c r="R64" s="17">
        <f>SUM(R65:R69)</f>
        <v>34</v>
      </c>
      <c r="S64" s="17">
        <f>SUM(S65:S69)</f>
        <v>2148</v>
      </c>
      <c r="T64" s="7">
        <v>2680</v>
      </c>
      <c r="U64" s="7">
        <v>60</v>
      </c>
      <c r="V64" s="7">
        <v>2620</v>
      </c>
      <c r="W64" s="123">
        <f t="shared" si="14"/>
        <v>0</v>
      </c>
      <c r="X64" s="123">
        <f t="shared" si="14"/>
        <v>0</v>
      </c>
      <c r="Y64" s="123">
        <f t="shared" si="14"/>
        <v>0</v>
      </c>
    </row>
    <row r="65" spans="1:25">
      <c r="A65" s="187"/>
      <c r="B65" s="195"/>
      <c r="C65" s="19" t="s">
        <v>45</v>
      </c>
      <c r="D65" s="23" t="s">
        <v>46</v>
      </c>
      <c r="E65" s="15">
        <f t="shared" si="40"/>
        <v>273</v>
      </c>
      <c r="F65" s="15">
        <f t="shared" si="31"/>
        <v>6</v>
      </c>
      <c r="G65" s="15">
        <f t="shared" si="31"/>
        <v>267</v>
      </c>
      <c r="H65" s="49">
        <f t="shared" si="36"/>
        <v>0</v>
      </c>
      <c r="I65" s="15">
        <v>0</v>
      </c>
      <c r="J65" s="15">
        <v>0</v>
      </c>
      <c r="K65" s="15">
        <f t="shared" si="37"/>
        <v>0</v>
      </c>
      <c r="L65" s="15">
        <v>0</v>
      </c>
      <c r="M65" s="15">
        <v>0</v>
      </c>
      <c r="N65" s="15">
        <f t="shared" si="38"/>
        <v>98</v>
      </c>
      <c r="O65" s="122">
        <v>1</v>
      </c>
      <c r="P65" s="122">
        <v>97</v>
      </c>
      <c r="Q65" s="15">
        <f t="shared" si="39"/>
        <v>175</v>
      </c>
      <c r="R65" s="122">
        <v>5</v>
      </c>
      <c r="S65" s="122">
        <v>170</v>
      </c>
      <c r="T65" s="7">
        <v>174</v>
      </c>
      <c r="U65" s="7">
        <v>4</v>
      </c>
      <c r="V65" s="7">
        <v>170</v>
      </c>
      <c r="W65" s="123">
        <f t="shared" si="14"/>
        <v>-99</v>
      </c>
      <c r="X65" s="123">
        <f t="shared" si="14"/>
        <v>-2</v>
      </c>
      <c r="Y65" s="123">
        <f t="shared" si="14"/>
        <v>-97</v>
      </c>
    </row>
    <row r="66" spans="1:25">
      <c r="A66" s="187"/>
      <c r="B66" s="195"/>
      <c r="C66" s="19" t="s">
        <v>47</v>
      </c>
      <c r="D66" s="23" t="s">
        <v>48</v>
      </c>
      <c r="E66" s="15">
        <f t="shared" si="40"/>
        <v>12</v>
      </c>
      <c r="F66" s="15">
        <f t="shared" si="31"/>
        <v>0</v>
      </c>
      <c r="G66" s="15">
        <f t="shared" si="31"/>
        <v>12</v>
      </c>
      <c r="H66" s="15">
        <f t="shared" si="36"/>
        <v>5</v>
      </c>
      <c r="I66" s="15">
        <v>0</v>
      </c>
      <c r="J66" s="15">
        <v>5</v>
      </c>
      <c r="K66" s="15">
        <f t="shared" si="37"/>
        <v>7</v>
      </c>
      <c r="L66" s="15">
        <v>0</v>
      </c>
      <c r="M66" s="15">
        <v>7</v>
      </c>
      <c r="N66" s="15">
        <f t="shared" si="38"/>
        <v>0</v>
      </c>
      <c r="O66" s="15">
        <v>0</v>
      </c>
      <c r="P66" s="15">
        <v>0</v>
      </c>
      <c r="Q66" s="15">
        <f t="shared" si="39"/>
        <v>0</v>
      </c>
      <c r="R66" s="15">
        <v>0</v>
      </c>
      <c r="S66" s="15">
        <v>0</v>
      </c>
      <c r="T66" s="7">
        <v>47</v>
      </c>
      <c r="U66" s="7">
        <v>2</v>
      </c>
      <c r="V66" s="7">
        <v>45</v>
      </c>
      <c r="W66" s="123">
        <f t="shared" si="14"/>
        <v>35</v>
      </c>
      <c r="X66" s="123">
        <f t="shared" si="14"/>
        <v>2</v>
      </c>
      <c r="Y66" s="123">
        <f t="shared" si="14"/>
        <v>33</v>
      </c>
    </row>
    <row r="67" spans="1:25">
      <c r="A67" s="187"/>
      <c r="B67" s="195"/>
      <c r="C67" s="19" t="s">
        <v>53</v>
      </c>
      <c r="D67" s="20" t="s">
        <v>54</v>
      </c>
      <c r="E67" s="15">
        <f t="shared" si="40"/>
        <v>40</v>
      </c>
      <c r="F67" s="15">
        <f t="shared" si="31"/>
        <v>1</v>
      </c>
      <c r="G67" s="15">
        <f t="shared" si="31"/>
        <v>39</v>
      </c>
      <c r="H67" s="15">
        <f t="shared" si="36"/>
        <v>5</v>
      </c>
      <c r="I67" s="15">
        <v>0</v>
      </c>
      <c r="J67" s="15">
        <v>5</v>
      </c>
      <c r="K67" s="15">
        <f t="shared" si="37"/>
        <v>0</v>
      </c>
      <c r="L67" s="15">
        <v>0</v>
      </c>
      <c r="M67" s="15">
        <v>0</v>
      </c>
      <c r="N67" s="15">
        <f t="shared" si="38"/>
        <v>0</v>
      </c>
      <c r="O67" s="122">
        <v>0</v>
      </c>
      <c r="P67" s="122">
        <v>0</v>
      </c>
      <c r="Q67" s="15">
        <f t="shared" si="39"/>
        <v>35</v>
      </c>
      <c r="R67" s="122">
        <v>1</v>
      </c>
      <c r="S67" s="122">
        <v>34</v>
      </c>
      <c r="T67" s="7">
        <v>261</v>
      </c>
      <c r="U67" s="7">
        <v>3</v>
      </c>
      <c r="V67" s="7">
        <v>258</v>
      </c>
      <c r="W67" s="123">
        <f t="shared" si="14"/>
        <v>221</v>
      </c>
      <c r="X67" s="123">
        <f t="shared" si="14"/>
        <v>2</v>
      </c>
      <c r="Y67" s="123">
        <f t="shared" si="14"/>
        <v>219</v>
      </c>
    </row>
    <row r="68" spans="1:25">
      <c r="A68" s="187"/>
      <c r="B68" s="195"/>
      <c r="C68" s="19" t="s">
        <v>58</v>
      </c>
      <c r="D68" s="28" t="s">
        <v>59</v>
      </c>
      <c r="E68" s="15">
        <f t="shared" si="40"/>
        <v>2345</v>
      </c>
      <c r="F68" s="15">
        <f t="shared" si="31"/>
        <v>51</v>
      </c>
      <c r="G68" s="15">
        <f t="shared" si="31"/>
        <v>2294</v>
      </c>
      <c r="H68" s="15">
        <f t="shared" si="36"/>
        <v>101</v>
      </c>
      <c r="I68" s="15">
        <v>5</v>
      </c>
      <c r="J68" s="15">
        <v>96</v>
      </c>
      <c r="K68" s="15">
        <f t="shared" si="37"/>
        <v>112</v>
      </c>
      <c r="L68" s="15">
        <v>9</v>
      </c>
      <c r="M68" s="15">
        <v>103</v>
      </c>
      <c r="N68" s="15">
        <f t="shared" si="38"/>
        <v>167</v>
      </c>
      <c r="O68" s="122">
        <v>11</v>
      </c>
      <c r="P68" s="122">
        <v>156</v>
      </c>
      <c r="Q68" s="15">
        <f t="shared" si="39"/>
        <v>1965</v>
      </c>
      <c r="R68" s="122">
        <v>26</v>
      </c>
      <c r="S68" s="122">
        <v>1939</v>
      </c>
      <c r="T68" s="7">
        <v>2137</v>
      </c>
      <c r="U68" s="7">
        <v>48</v>
      </c>
      <c r="V68" s="7">
        <v>2089</v>
      </c>
      <c r="W68" s="123">
        <f t="shared" si="14"/>
        <v>-208</v>
      </c>
      <c r="X68" s="123">
        <f t="shared" si="14"/>
        <v>-3</v>
      </c>
      <c r="Y68" s="123">
        <f t="shared" si="14"/>
        <v>-205</v>
      </c>
    </row>
    <row r="69" spans="1:25">
      <c r="A69" s="187"/>
      <c r="B69" s="195"/>
      <c r="C69" s="19" t="s">
        <v>68</v>
      </c>
      <c r="D69" s="38" t="s">
        <v>69</v>
      </c>
      <c r="E69" s="15">
        <f t="shared" si="40"/>
        <v>10</v>
      </c>
      <c r="F69" s="15">
        <f t="shared" si="31"/>
        <v>2</v>
      </c>
      <c r="G69" s="15">
        <f t="shared" si="31"/>
        <v>8</v>
      </c>
      <c r="H69" s="15">
        <f t="shared" si="36"/>
        <v>2</v>
      </c>
      <c r="I69" s="15">
        <v>0</v>
      </c>
      <c r="J69" s="15">
        <v>2</v>
      </c>
      <c r="K69" s="15">
        <f t="shared" si="37"/>
        <v>0</v>
      </c>
      <c r="L69" s="15">
        <v>0</v>
      </c>
      <c r="M69" s="15">
        <v>0</v>
      </c>
      <c r="N69" s="15">
        <f t="shared" si="38"/>
        <v>1</v>
      </c>
      <c r="O69" s="122">
        <v>0</v>
      </c>
      <c r="P69" s="122">
        <v>1</v>
      </c>
      <c r="Q69" s="15">
        <f t="shared" si="39"/>
        <v>7</v>
      </c>
      <c r="R69" s="122">
        <v>2</v>
      </c>
      <c r="S69" s="122">
        <v>5</v>
      </c>
      <c r="T69" s="7">
        <v>52</v>
      </c>
      <c r="U69" s="7">
        <v>2</v>
      </c>
      <c r="V69" s="7">
        <v>50</v>
      </c>
      <c r="W69" s="123">
        <f t="shared" si="14"/>
        <v>42</v>
      </c>
      <c r="X69" s="123">
        <f t="shared" si="14"/>
        <v>0</v>
      </c>
      <c r="Y69" s="123">
        <f t="shared" si="14"/>
        <v>42</v>
      </c>
    </row>
    <row r="70" spans="1:25">
      <c r="A70" s="31">
        <v>5</v>
      </c>
      <c r="B70" s="32">
        <v>25</v>
      </c>
      <c r="C70" s="41"/>
      <c r="D70" s="33" t="s">
        <v>24</v>
      </c>
      <c r="E70" s="42">
        <f t="shared" si="40"/>
        <v>1173</v>
      </c>
      <c r="F70" s="42">
        <f t="shared" si="31"/>
        <v>461</v>
      </c>
      <c r="G70" s="42">
        <f t="shared" si="31"/>
        <v>712</v>
      </c>
      <c r="H70" s="42">
        <f t="shared" si="36"/>
        <v>288</v>
      </c>
      <c r="I70" s="42">
        <f>SUM(I71:I72)</f>
        <v>99</v>
      </c>
      <c r="J70" s="42">
        <f>SUM(J71:J72)</f>
        <v>189</v>
      </c>
      <c r="K70" s="42">
        <f t="shared" si="37"/>
        <v>561</v>
      </c>
      <c r="L70" s="42">
        <f>SUM(L71:L72)</f>
        <v>228</v>
      </c>
      <c r="M70" s="42">
        <f>SUM(M71:M72)</f>
        <v>333</v>
      </c>
      <c r="N70" s="42">
        <f t="shared" si="38"/>
        <v>148</v>
      </c>
      <c r="O70" s="42">
        <f>SUM(O71:O72)</f>
        <v>58</v>
      </c>
      <c r="P70" s="42">
        <f>SUM(P71:P72)</f>
        <v>90</v>
      </c>
      <c r="Q70" s="42">
        <f t="shared" si="39"/>
        <v>176</v>
      </c>
      <c r="R70" s="42">
        <f>SUM(R71:R72)</f>
        <v>76</v>
      </c>
      <c r="S70" s="42">
        <f>SUM(S71:S72)</f>
        <v>100</v>
      </c>
      <c r="T70" s="130">
        <v>810</v>
      </c>
      <c r="U70" s="130">
        <v>364</v>
      </c>
      <c r="V70" s="130">
        <v>446</v>
      </c>
      <c r="W70" s="131">
        <f t="shared" si="14"/>
        <v>-363</v>
      </c>
      <c r="X70" s="131">
        <f t="shared" si="14"/>
        <v>-97</v>
      </c>
      <c r="Y70" s="131">
        <f t="shared" si="14"/>
        <v>-266</v>
      </c>
    </row>
    <row r="71" spans="1:25" ht="37.5">
      <c r="A71" s="187"/>
      <c r="B71" s="190"/>
      <c r="C71" s="14"/>
      <c r="D71" s="9" t="s">
        <v>18</v>
      </c>
      <c r="E71" s="15">
        <f t="shared" si="40"/>
        <v>24</v>
      </c>
      <c r="F71" s="15">
        <f t="shared" si="31"/>
        <v>10</v>
      </c>
      <c r="G71" s="15">
        <f t="shared" si="31"/>
        <v>14</v>
      </c>
      <c r="H71" s="15">
        <f t="shared" si="36"/>
        <v>0</v>
      </c>
      <c r="I71" s="15">
        <v>0</v>
      </c>
      <c r="J71" s="15">
        <v>0</v>
      </c>
      <c r="K71" s="15">
        <f t="shared" si="37"/>
        <v>1</v>
      </c>
      <c r="L71" s="15">
        <v>1</v>
      </c>
      <c r="M71" s="15">
        <v>0</v>
      </c>
      <c r="N71" s="15">
        <f t="shared" si="38"/>
        <v>1</v>
      </c>
      <c r="O71" s="122">
        <v>0</v>
      </c>
      <c r="P71" s="122">
        <v>1</v>
      </c>
      <c r="Q71" s="15">
        <f t="shared" si="39"/>
        <v>22</v>
      </c>
      <c r="R71" s="122">
        <v>9</v>
      </c>
      <c r="S71" s="122">
        <v>13</v>
      </c>
      <c r="T71" s="7">
        <v>24</v>
      </c>
      <c r="U71" s="7">
        <v>10</v>
      </c>
      <c r="V71" s="7">
        <v>14</v>
      </c>
      <c r="W71" s="123">
        <f t="shared" si="14"/>
        <v>0</v>
      </c>
      <c r="X71" s="123">
        <f t="shared" si="14"/>
        <v>0</v>
      </c>
      <c r="Y71" s="123">
        <f t="shared" si="14"/>
        <v>0</v>
      </c>
    </row>
    <row r="72" spans="1:25" ht="37.5">
      <c r="A72" s="187"/>
      <c r="B72" s="190"/>
      <c r="C72" s="12"/>
      <c r="D72" s="10" t="s">
        <v>13</v>
      </c>
      <c r="E72" s="17">
        <f t="shared" si="40"/>
        <v>1149</v>
      </c>
      <c r="F72" s="17">
        <f t="shared" si="31"/>
        <v>451</v>
      </c>
      <c r="G72" s="17">
        <f t="shared" si="31"/>
        <v>698</v>
      </c>
      <c r="H72" s="17">
        <f t="shared" si="36"/>
        <v>288</v>
      </c>
      <c r="I72" s="17">
        <f>SUM(I73:I80)</f>
        <v>99</v>
      </c>
      <c r="J72" s="17">
        <f>SUM(J73:J80)</f>
        <v>189</v>
      </c>
      <c r="K72" s="17">
        <f t="shared" si="37"/>
        <v>560</v>
      </c>
      <c r="L72" s="17">
        <f>SUM(L73:L80)</f>
        <v>227</v>
      </c>
      <c r="M72" s="17">
        <f>SUM(M73:M80)</f>
        <v>333</v>
      </c>
      <c r="N72" s="17">
        <f t="shared" si="38"/>
        <v>147</v>
      </c>
      <c r="O72" s="17">
        <f>SUM(O73:O80)</f>
        <v>58</v>
      </c>
      <c r="P72" s="17">
        <f>SUM(P73:P80)</f>
        <v>89</v>
      </c>
      <c r="Q72" s="17">
        <f t="shared" si="39"/>
        <v>154</v>
      </c>
      <c r="R72" s="17">
        <f>SUM(R73:R80)</f>
        <v>67</v>
      </c>
      <c r="S72" s="17">
        <f>SUM(S73:S80)</f>
        <v>87</v>
      </c>
      <c r="T72" s="7">
        <v>786</v>
      </c>
      <c r="U72" s="7">
        <v>354</v>
      </c>
      <c r="V72" s="7">
        <v>432</v>
      </c>
      <c r="W72" s="123">
        <f t="shared" si="14"/>
        <v>-363</v>
      </c>
      <c r="X72" s="123">
        <f t="shared" si="14"/>
        <v>-97</v>
      </c>
      <c r="Y72" s="123">
        <f t="shared" si="14"/>
        <v>-266</v>
      </c>
    </row>
    <row r="73" spans="1:25">
      <c r="A73" s="187"/>
      <c r="B73" s="190"/>
      <c r="C73" s="19">
        <v>16</v>
      </c>
      <c r="D73" s="9" t="s">
        <v>63</v>
      </c>
      <c r="E73" s="15">
        <f t="shared" si="40"/>
        <v>1</v>
      </c>
      <c r="F73" s="15">
        <f t="shared" si="31"/>
        <v>1</v>
      </c>
      <c r="G73" s="15">
        <f t="shared" si="31"/>
        <v>0</v>
      </c>
      <c r="H73" s="15">
        <f t="shared" si="36"/>
        <v>0</v>
      </c>
      <c r="I73" s="15">
        <v>0</v>
      </c>
      <c r="J73" s="15">
        <v>0</v>
      </c>
      <c r="K73" s="15">
        <f t="shared" si="37"/>
        <v>1</v>
      </c>
      <c r="L73" s="15">
        <v>1</v>
      </c>
      <c r="M73" s="15">
        <v>0</v>
      </c>
      <c r="N73" s="15">
        <f t="shared" si="38"/>
        <v>0</v>
      </c>
      <c r="O73" s="15">
        <v>0</v>
      </c>
      <c r="P73" s="15">
        <v>0</v>
      </c>
      <c r="Q73" s="15">
        <f t="shared" si="39"/>
        <v>0</v>
      </c>
      <c r="R73" s="15">
        <v>0</v>
      </c>
      <c r="S73" s="15">
        <v>0</v>
      </c>
      <c r="T73" s="7">
        <v>0</v>
      </c>
      <c r="U73" s="7">
        <v>0</v>
      </c>
      <c r="V73" s="7">
        <v>0</v>
      </c>
      <c r="W73" s="123">
        <f t="shared" si="14"/>
        <v>-1</v>
      </c>
      <c r="X73" s="123">
        <f t="shared" si="14"/>
        <v>-1</v>
      </c>
      <c r="Y73" s="123">
        <f t="shared" si="14"/>
        <v>0</v>
      </c>
    </row>
    <row r="74" spans="1:25">
      <c r="A74" s="187"/>
      <c r="B74" s="190"/>
      <c r="C74" s="19">
        <v>42</v>
      </c>
      <c r="D74" s="9" t="s">
        <v>46</v>
      </c>
      <c r="E74" s="15">
        <f t="shared" ref="E74:E75" si="41">+F74+G74</f>
        <v>64</v>
      </c>
      <c r="F74" s="15">
        <f t="shared" ref="F74:F75" si="42">+I74+L74+O74+R74</f>
        <v>31</v>
      </c>
      <c r="G74" s="15">
        <f t="shared" ref="G74:G75" si="43">+J74+M74+P74+S74</f>
        <v>33</v>
      </c>
      <c r="H74" s="15">
        <f t="shared" ref="H74:H75" si="44">+I74+J74</f>
        <v>37</v>
      </c>
      <c r="I74" s="15">
        <v>15</v>
      </c>
      <c r="J74" s="15">
        <v>22</v>
      </c>
      <c r="K74" s="15">
        <f t="shared" si="37"/>
        <v>22</v>
      </c>
      <c r="L74" s="15">
        <v>13</v>
      </c>
      <c r="M74" s="15">
        <v>9</v>
      </c>
      <c r="N74" s="15">
        <f t="shared" si="38"/>
        <v>5</v>
      </c>
      <c r="O74" s="122">
        <v>3</v>
      </c>
      <c r="P74" s="122">
        <v>2</v>
      </c>
      <c r="Q74" s="15">
        <f t="shared" si="39"/>
        <v>0</v>
      </c>
      <c r="R74" s="15">
        <v>0</v>
      </c>
      <c r="S74" s="15">
        <v>0</v>
      </c>
      <c r="T74" s="7">
        <v>37</v>
      </c>
      <c r="U74" s="7">
        <v>15</v>
      </c>
      <c r="V74" s="7">
        <v>22</v>
      </c>
      <c r="W74" s="123">
        <f t="shared" si="14"/>
        <v>-27</v>
      </c>
      <c r="X74" s="123">
        <f t="shared" si="14"/>
        <v>-16</v>
      </c>
      <c r="Y74" s="123">
        <f t="shared" si="14"/>
        <v>-11</v>
      </c>
    </row>
    <row r="75" spans="1:25">
      <c r="A75" s="187"/>
      <c r="B75" s="190"/>
      <c r="C75" s="19">
        <v>53</v>
      </c>
      <c r="D75" s="9" t="s">
        <v>48</v>
      </c>
      <c r="E75" s="15">
        <f t="shared" si="41"/>
        <v>14</v>
      </c>
      <c r="F75" s="15">
        <f t="shared" si="42"/>
        <v>4</v>
      </c>
      <c r="G75" s="15">
        <f t="shared" si="43"/>
        <v>10</v>
      </c>
      <c r="H75" s="15">
        <f t="shared" si="44"/>
        <v>6</v>
      </c>
      <c r="I75" s="15">
        <v>4</v>
      </c>
      <c r="J75" s="15">
        <v>2</v>
      </c>
      <c r="K75" s="15">
        <f t="shared" si="37"/>
        <v>4</v>
      </c>
      <c r="L75" s="15">
        <v>0</v>
      </c>
      <c r="M75" s="15">
        <v>4</v>
      </c>
      <c r="N75" s="15">
        <f t="shared" si="38"/>
        <v>4</v>
      </c>
      <c r="O75" s="15">
        <v>0</v>
      </c>
      <c r="P75" s="122">
        <v>4</v>
      </c>
      <c r="Q75" s="15">
        <f t="shared" si="39"/>
        <v>0</v>
      </c>
      <c r="R75" s="15">
        <v>0</v>
      </c>
      <c r="S75" s="15">
        <v>0</v>
      </c>
      <c r="T75" s="7">
        <v>6</v>
      </c>
      <c r="U75" s="7">
        <v>4</v>
      </c>
      <c r="V75" s="7">
        <v>2</v>
      </c>
      <c r="W75" s="123">
        <f t="shared" si="14"/>
        <v>-8</v>
      </c>
      <c r="X75" s="123">
        <f t="shared" si="14"/>
        <v>0</v>
      </c>
      <c r="Y75" s="123">
        <f t="shared" si="14"/>
        <v>-8</v>
      </c>
    </row>
    <row r="76" spans="1:25">
      <c r="A76" s="187"/>
      <c r="B76" s="190"/>
      <c r="C76" s="19" t="s">
        <v>51</v>
      </c>
      <c r="D76" s="20" t="s">
        <v>52</v>
      </c>
      <c r="E76" s="15">
        <f t="shared" si="40"/>
        <v>5</v>
      </c>
      <c r="F76" s="15">
        <f t="shared" si="31"/>
        <v>2</v>
      </c>
      <c r="G76" s="15">
        <f t="shared" si="31"/>
        <v>3</v>
      </c>
      <c r="H76" s="15">
        <f t="shared" si="36"/>
        <v>0</v>
      </c>
      <c r="I76" s="15">
        <v>0</v>
      </c>
      <c r="J76" s="15">
        <v>0</v>
      </c>
      <c r="K76" s="15">
        <f t="shared" si="37"/>
        <v>1</v>
      </c>
      <c r="L76" s="15">
        <v>0</v>
      </c>
      <c r="M76" s="15">
        <v>1</v>
      </c>
      <c r="N76" s="15">
        <f t="shared" si="38"/>
        <v>0</v>
      </c>
      <c r="O76" s="122">
        <v>0</v>
      </c>
      <c r="P76" s="122">
        <v>0</v>
      </c>
      <c r="Q76" s="15">
        <f t="shared" si="39"/>
        <v>4</v>
      </c>
      <c r="R76" s="15">
        <v>2</v>
      </c>
      <c r="S76" s="15">
        <v>2</v>
      </c>
      <c r="T76" s="7">
        <v>12</v>
      </c>
      <c r="U76" s="7">
        <v>6</v>
      </c>
      <c r="V76" s="7">
        <v>6</v>
      </c>
      <c r="W76" s="123">
        <f t="shared" si="14"/>
        <v>7</v>
      </c>
      <c r="X76" s="123">
        <f t="shared" si="14"/>
        <v>4</v>
      </c>
      <c r="Y76" s="123">
        <f t="shared" si="14"/>
        <v>3</v>
      </c>
    </row>
    <row r="77" spans="1:25">
      <c r="A77" s="187"/>
      <c r="B77" s="190"/>
      <c r="C77" s="19" t="s">
        <v>53</v>
      </c>
      <c r="D77" s="23" t="s">
        <v>54</v>
      </c>
      <c r="E77" s="15">
        <f t="shared" si="40"/>
        <v>58</v>
      </c>
      <c r="F77" s="15">
        <f t="shared" si="31"/>
        <v>23</v>
      </c>
      <c r="G77" s="15">
        <f t="shared" si="31"/>
        <v>35</v>
      </c>
      <c r="H77" s="15">
        <f t="shared" si="36"/>
        <v>2</v>
      </c>
      <c r="I77" s="15">
        <v>2</v>
      </c>
      <c r="J77" s="15">
        <v>0</v>
      </c>
      <c r="K77" s="15">
        <f t="shared" si="37"/>
        <v>0</v>
      </c>
      <c r="L77" s="15">
        <v>0</v>
      </c>
      <c r="M77" s="15">
        <v>0</v>
      </c>
      <c r="N77" s="15">
        <f t="shared" si="38"/>
        <v>4</v>
      </c>
      <c r="O77" s="122">
        <v>1</v>
      </c>
      <c r="P77" s="122">
        <v>3</v>
      </c>
      <c r="Q77" s="15">
        <f t="shared" si="39"/>
        <v>52</v>
      </c>
      <c r="R77" s="15">
        <v>20</v>
      </c>
      <c r="S77" s="15">
        <v>32</v>
      </c>
      <c r="T77" s="7">
        <v>206</v>
      </c>
      <c r="U77" s="7">
        <v>110</v>
      </c>
      <c r="V77" s="7">
        <v>96</v>
      </c>
      <c r="W77" s="123">
        <f t="shared" si="14"/>
        <v>148</v>
      </c>
      <c r="X77" s="123">
        <f t="shared" si="14"/>
        <v>87</v>
      </c>
      <c r="Y77" s="123">
        <f t="shared" si="14"/>
        <v>61</v>
      </c>
    </row>
    <row r="78" spans="1:25">
      <c r="A78" s="187"/>
      <c r="B78" s="190"/>
      <c r="C78" s="19" t="s">
        <v>58</v>
      </c>
      <c r="D78" s="23" t="s">
        <v>59</v>
      </c>
      <c r="E78" s="15">
        <f t="shared" si="40"/>
        <v>972</v>
      </c>
      <c r="F78" s="15">
        <f t="shared" si="31"/>
        <v>376</v>
      </c>
      <c r="G78" s="15">
        <f t="shared" si="31"/>
        <v>596</v>
      </c>
      <c r="H78" s="15">
        <f t="shared" si="36"/>
        <v>236</v>
      </c>
      <c r="I78" s="15">
        <v>75</v>
      </c>
      <c r="J78" s="15">
        <v>161</v>
      </c>
      <c r="K78" s="15">
        <f t="shared" si="37"/>
        <v>528</v>
      </c>
      <c r="L78" s="15">
        <v>213</v>
      </c>
      <c r="M78" s="15">
        <v>315</v>
      </c>
      <c r="N78" s="15">
        <f t="shared" si="38"/>
        <v>120</v>
      </c>
      <c r="O78" s="122">
        <v>48</v>
      </c>
      <c r="P78" s="122">
        <v>72</v>
      </c>
      <c r="Q78" s="15">
        <f t="shared" si="39"/>
        <v>88</v>
      </c>
      <c r="R78" s="122">
        <v>40</v>
      </c>
      <c r="S78" s="122">
        <v>48</v>
      </c>
      <c r="T78" s="7">
        <v>476</v>
      </c>
      <c r="U78" s="7">
        <v>195</v>
      </c>
      <c r="V78" s="7">
        <v>281</v>
      </c>
      <c r="W78" s="123">
        <f t="shared" si="14"/>
        <v>-496</v>
      </c>
      <c r="X78" s="123">
        <f t="shared" si="14"/>
        <v>-181</v>
      </c>
      <c r="Y78" s="123">
        <f t="shared" si="14"/>
        <v>-315</v>
      </c>
    </row>
    <row r="79" spans="1:25">
      <c r="A79" s="187"/>
      <c r="B79" s="190"/>
      <c r="C79" s="19" t="s">
        <v>68</v>
      </c>
      <c r="D79" s="23" t="s">
        <v>69</v>
      </c>
      <c r="E79" s="15">
        <f t="shared" si="40"/>
        <v>15</v>
      </c>
      <c r="F79" s="15">
        <f t="shared" si="31"/>
        <v>4</v>
      </c>
      <c r="G79" s="15">
        <f t="shared" si="31"/>
        <v>11</v>
      </c>
      <c r="H79" s="15">
        <f t="shared" si="36"/>
        <v>1</v>
      </c>
      <c r="I79" s="15">
        <v>0</v>
      </c>
      <c r="J79" s="15">
        <v>1</v>
      </c>
      <c r="K79" s="15">
        <f t="shared" si="37"/>
        <v>4</v>
      </c>
      <c r="L79" s="15">
        <v>0</v>
      </c>
      <c r="M79" s="15">
        <v>4</v>
      </c>
      <c r="N79" s="15">
        <f t="shared" si="38"/>
        <v>2</v>
      </c>
      <c r="O79" s="122">
        <v>0</v>
      </c>
      <c r="P79" s="122">
        <v>2</v>
      </c>
      <c r="Q79" s="15">
        <f t="shared" si="39"/>
        <v>8</v>
      </c>
      <c r="R79" s="15">
        <v>4</v>
      </c>
      <c r="S79" s="15">
        <v>4</v>
      </c>
      <c r="T79" s="7">
        <v>25</v>
      </c>
      <c r="U79" s="7">
        <v>12</v>
      </c>
      <c r="V79" s="7">
        <v>13</v>
      </c>
      <c r="W79" s="123">
        <f t="shared" si="14"/>
        <v>10</v>
      </c>
      <c r="X79" s="123">
        <f t="shared" si="14"/>
        <v>8</v>
      </c>
      <c r="Y79" s="123">
        <f t="shared" si="14"/>
        <v>2</v>
      </c>
    </row>
    <row r="80" spans="1:25">
      <c r="A80" s="187"/>
      <c r="B80" s="190"/>
      <c r="C80" s="19" t="s">
        <v>72</v>
      </c>
      <c r="D80" s="39" t="s">
        <v>81</v>
      </c>
      <c r="E80" s="15">
        <f t="shared" si="40"/>
        <v>20</v>
      </c>
      <c r="F80" s="15">
        <f t="shared" si="31"/>
        <v>10</v>
      </c>
      <c r="G80" s="15">
        <f t="shared" si="31"/>
        <v>10</v>
      </c>
      <c r="H80" s="15">
        <f t="shared" si="36"/>
        <v>6</v>
      </c>
      <c r="I80" s="15">
        <v>3</v>
      </c>
      <c r="J80" s="15">
        <v>3</v>
      </c>
      <c r="K80" s="15">
        <f t="shared" si="37"/>
        <v>0</v>
      </c>
      <c r="L80" s="15">
        <v>0</v>
      </c>
      <c r="M80" s="15">
        <v>0</v>
      </c>
      <c r="N80" s="15">
        <f t="shared" si="38"/>
        <v>12</v>
      </c>
      <c r="O80" s="122">
        <v>6</v>
      </c>
      <c r="P80" s="122">
        <v>6</v>
      </c>
      <c r="Q80" s="15">
        <f t="shared" si="39"/>
        <v>2</v>
      </c>
      <c r="R80" s="15">
        <v>1</v>
      </c>
      <c r="S80" s="15">
        <v>1</v>
      </c>
      <c r="T80" s="7">
        <v>24</v>
      </c>
      <c r="U80" s="7">
        <v>12</v>
      </c>
      <c r="V80" s="7">
        <v>12</v>
      </c>
      <c r="W80" s="123">
        <f t="shared" ref="W80:Y145" si="45">+T80-E80</f>
        <v>4</v>
      </c>
      <c r="X80" s="123">
        <f t="shared" si="45"/>
        <v>2</v>
      </c>
      <c r="Y80" s="123">
        <f t="shared" si="45"/>
        <v>2</v>
      </c>
    </row>
    <row r="81" spans="1:25">
      <c r="A81" s="31">
        <v>6</v>
      </c>
      <c r="B81" s="40">
        <v>26</v>
      </c>
      <c r="C81" s="50"/>
      <c r="D81" s="33" t="s">
        <v>25</v>
      </c>
      <c r="E81" s="42">
        <f t="shared" si="40"/>
        <v>3569</v>
      </c>
      <c r="F81" s="42">
        <f t="shared" si="31"/>
        <v>1590</v>
      </c>
      <c r="G81" s="42">
        <f t="shared" si="31"/>
        <v>1979</v>
      </c>
      <c r="H81" s="42">
        <f t="shared" si="36"/>
        <v>387</v>
      </c>
      <c r="I81" s="42">
        <f>SUM(I82:I83)</f>
        <v>174</v>
      </c>
      <c r="J81" s="42">
        <f>SUM(J82:J83)</f>
        <v>213</v>
      </c>
      <c r="K81" s="42">
        <f t="shared" si="37"/>
        <v>200</v>
      </c>
      <c r="L81" s="42">
        <f>SUM(L82:L83)</f>
        <v>91</v>
      </c>
      <c r="M81" s="42">
        <f>SUM(M82:M83)</f>
        <v>109</v>
      </c>
      <c r="N81" s="42">
        <f t="shared" si="38"/>
        <v>301</v>
      </c>
      <c r="O81" s="42">
        <f>SUM(O82:O83)</f>
        <v>146</v>
      </c>
      <c r="P81" s="42">
        <f>SUM(P82:P83)</f>
        <v>155</v>
      </c>
      <c r="Q81" s="42">
        <f t="shared" si="39"/>
        <v>2681</v>
      </c>
      <c r="R81" s="42">
        <f>SUM(R82:R83)</f>
        <v>1179</v>
      </c>
      <c r="S81" s="42">
        <f>SUM(S82:S83)</f>
        <v>1502</v>
      </c>
      <c r="T81" s="125">
        <v>3569</v>
      </c>
      <c r="U81" s="125">
        <v>1571</v>
      </c>
      <c r="V81" s="125">
        <v>1998</v>
      </c>
      <c r="W81" s="124">
        <f t="shared" si="45"/>
        <v>0</v>
      </c>
      <c r="X81" s="124">
        <f t="shared" si="45"/>
        <v>-19</v>
      </c>
      <c r="Y81" s="124">
        <f t="shared" si="45"/>
        <v>19</v>
      </c>
    </row>
    <row r="82" spans="1:25" ht="37.5">
      <c r="A82" s="191"/>
      <c r="B82" s="196"/>
      <c r="C82" s="51"/>
      <c r="D82" s="52" t="s">
        <v>18</v>
      </c>
      <c r="E82" s="15">
        <f t="shared" si="40"/>
        <v>669</v>
      </c>
      <c r="F82" s="15">
        <f t="shared" si="31"/>
        <v>299</v>
      </c>
      <c r="G82" s="15">
        <f t="shared" si="31"/>
        <v>370</v>
      </c>
      <c r="H82" s="15">
        <f t="shared" si="36"/>
        <v>43</v>
      </c>
      <c r="I82" s="15">
        <v>20</v>
      </c>
      <c r="J82" s="15">
        <v>23</v>
      </c>
      <c r="K82" s="15">
        <f t="shared" si="37"/>
        <v>5</v>
      </c>
      <c r="L82" s="15">
        <v>1</v>
      </c>
      <c r="M82" s="15">
        <v>4</v>
      </c>
      <c r="N82" s="15">
        <f t="shared" si="38"/>
        <v>0</v>
      </c>
      <c r="O82" s="122">
        <v>0</v>
      </c>
      <c r="P82" s="122">
        <v>0</v>
      </c>
      <c r="Q82" s="15">
        <f t="shared" si="39"/>
        <v>621</v>
      </c>
      <c r="R82" s="122">
        <v>278</v>
      </c>
      <c r="S82" s="122">
        <v>343</v>
      </c>
      <c r="T82" s="7">
        <v>669</v>
      </c>
      <c r="U82" s="7">
        <v>299</v>
      </c>
      <c r="V82" s="7">
        <v>370</v>
      </c>
      <c r="W82" s="123">
        <f t="shared" si="45"/>
        <v>0</v>
      </c>
      <c r="X82" s="123">
        <f t="shared" si="45"/>
        <v>0</v>
      </c>
      <c r="Y82" s="123">
        <f t="shared" si="45"/>
        <v>0</v>
      </c>
    </row>
    <row r="83" spans="1:25" ht="37.5">
      <c r="A83" s="192"/>
      <c r="B83" s="197"/>
      <c r="C83" s="11"/>
      <c r="D83" s="53" t="s">
        <v>13</v>
      </c>
      <c r="E83" s="17">
        <f t="shared" si="40"/>
        <v>2900</v>
      </c>
      <c r="F83" s="17">
        <f t="shared" si="31"/>
        <v>1291</v>
      </c>
      <c r="G83" s="17">
        <f t="shared" si="31"/>
        <v>1609</v>
      </c>
      <c r="H83" s="17">
        <f t="shared" si="36"/>
        <v>344</v>
      </c>
      <c r="I83" s="17">
        <f>SUM(I84:I93)</f>
        <v>154</v>
      </c>
      <c r="J83" s="17">
        <f>SUM(J84:J93)</f>
        <v>190</v>
      </c>
      <c r="K83" s="17">
        <f t="shared" si="37"/>
        <v>195</v>
      </c>
      <c r="L83" s="17">
        <f>SUM(L84:L93)</f>
        <v>90</v>
      </c>
      <c r="M83" s="17">
        <f>SUM(M84:M93)</f>
        <v>105</v>
      </c>
      <c r="N83" s="17">
        <f t="shared" si="38"/>
        <v>301</v>
      </c>
      <c r="O83" s="17">
        <f>SUM(O84:O93)</f>
        <v>146</v>
      </c>
      <c r="P83" s="17">
        <f>SUM(P84:P93)</f>
        <v>155</v>
      </c>
      <c r="Q83" s="17">
        <f t="shared" si="39"/>
        <v>2060</v>
      </c>
      <c r="R83" s="17">
        <f>SUM(R84:R93)</f>
        <v>901</v>
      </c>
      <c r="S83" s="17">
        <f>SUM(S84:S93)</f>
        <v>1159</v>
      </c>
      <c r="T83" s="7">
        <v>2900</v>
      </c>
      <c r="U83" s="7">
        <v>1272</v>
      </c>
      <c r="V83" s="7">
        <v>1628</v>
      </c>
      <c r="W83" s="123">
        <f t="shared" si="45"/>
        <v>0</v>
      </c>
      <c r="X83" s="123">
        <f t="shared" si="45"/>
        <v>-19</v>
      </c>
      <c r="Y83" s="123">
        <f t="shared" si="45"/>
        <v>19</v>
      </c>
    </row>
    <row r="84" spans="1:25">
      <c r="A84" s="192"/>
      <c r="B84" s="197"/>
      <c r="C84" s="24" t="s">
        <v>43</v>
      </c>
      <c r="D84" s="20" t="s">
        <v>44</v>
      </c>
      <c r="E84" s="15">
        <f t="shared" si="40"/>
        <v>230</v>
      </c>
      <c r="F84" s="15">
        <f t="shared" si="31"/>
        <v>101</v>
      </c>
      <c r="G84" s="15">
        <f t="shared" si="31"/>
        <v>129</v>
      </c>
      <c r="H84" s="15">
        <f t="shared" si="36"/>
        <v>44</v>
      </c>
      <c r="I84" s="15">
        <v>23</v>
      </c>
      <c r="J84" s="15">
        <v>21</v>
      </c>
      <c r="K84" s="15">
        <f t="shared" si="37"/>
        <v>2</v>
      </c>
      <c r="L84" s="15">
        <v>2</v>
      </c>
      <c r="M84" s="15">
        <v>0</v>
      </c>
      <c r="N84" s="15">
        <f t="shared" si="38"/>
        <v>14</v>
      </c>
      <c r="O84" s="122">
        <v>13</v>
      </c>
      <c r="P84" s="122">
        <v>1</v>
      </c>
      <c r="Q84" s="15">
        <f t="shared" si="39"/>
        <v>170</v>
      </c>
      <c r="R84" s="122">
        <v>63</v>
      </c>
      <c r="S84" s="122">
        <v>107</v>
      </c>
      <c r="T84" s="7">
        <v>230</v>
      </c>
      <c r="U84" s="7">
        <v>101</v>
      </c>
      <c r="V84" s="7">
        <v>129</v>
      </c>
      <c r="W84" s="123">
        <f t="shared" si="45"/>
        <v>0</v>
      </c>
      <c r="X84" s="123">
        <f t="shared" si="45"/>
        <v>0</v>
      </c>
      <c r="Y84" s="123">
        <f t="shared" si="45"/>
        <v>0</v>
      </c>
    </row>
    <row r="85" spans="1:25">
      <c r="A85" s="192"/>
      <c r="B85" s="197"/>
      <c r="C85" s="118" t="s">
        <v>45</v>
      </c>
      <c r="D85" s="28" t="s">
        <v>46</v>
      </c>
      <c r="E85" s="15">
        <f t="shared" ref="E85" si="46">+F85+G85</f>
        <v>145</v>
      </c>
      <c r="F85" s="15">
        <f t="shared" ref="F85" si="47">+I85+L85+O85+R85</f>
        <v>73</v>
      </c>
      <c r="G85" s="15">
        <f t="shared" ref="G85" si="48">+J85+M85+P85+S85</f>
        <v>72</v>
      </c>
      <c r="H85" s="15">
        <f t="shared" ref="H85" si="49">+I85+J85</f>
        <v>39</v>
      </c>
      <c r="I85" s="15">
        <v>17</v>
      </c>
      <c r="J85" s="15">
        <v>22</v>
      </c>
      <c r="K85" s="15">
        <f t="shared" si="37"/>
        <v>28</v>
      </c>
      <c r="L85" s="15">
        <v>17</v>
      </c>
      <c r="M85" s="15">
        <v>11</v>
      </c>
      <c r="N85" s="15">
        <f t="shared" si="38"/>
        <v>38</v>
      </c>
      <c r="O85" s="122">
        <v>19</v>
      </c>
      <c r="P85" s="122">
        <v>19</v>
      </c>
      <c r="Q85" s="15">
        <f t="shared" si="39"/>
        <v>40</v>
      </c>
      <c r="R85" s="122">
        <v>20</v>
      </c>
      <c r="S85" s="122">
        <v>20</v>
      </c>
      <c r="T85" s="7">
        <v>39</v>
      </c>
      <c r="U85" s="7">
        <v>17</v>
      </c>
      <c r="V85" s="7">
        <v>22</v>
      </c>
      <c r="W85" s="123">
        <f t="shared" si="45"/>
        <v>-106</v>
      </c>
      <c r="X85" s="123">
        <f t="shared" si="45"/>
        <v>-56</v>
      </c>
      <c r="Y85" s="123">
        <f t="shared" si="45"/>
        <v>-50</v>
      </c>
    </row>
    <row r="86" spans="1:25">
      <c r="A86" s="192"/>
      <c r="B86" s="197"/>
      <c r="C86" s="19" t="s">
        <v>47</v>
      </c>
      <c r="D86" s="23" t="s">
        <v>48</v>
      </c>
      <c r="E86" s="15">
        <f t="shared" si="40"/>
        <v>111</v>
      </c>
      <c r="F86" s="15">
        <f t="shared" si="31"/>
        <v>49</v>
      </c>
      <c r="G86" s="15">
        <f t="shared" si="31"/>
        <v>62</v>
      </c>
      <c r="H86" s="15">
        <f t="shared" si="36"/>
        <v>3</v>
      </c>
      <c r="I86" s="15">
        <v>2</v>
      </c>
      <c r="J86" s="15">
        <v>1</v>
      </c>
      <c r="K86" s="15">
        <f t="shared" si="37"/>
        <v>8</v>
      </c>
      <c r="L86" s="15">
        <v>5</v>
      </c>
      <c r="M86" s="15">
        <v>3</v>
      </c>
      <c r="N86" s="15">
        <f t="shared" si="38"/>
        <v>5</v>
      </c>
      <c r="O86" s="122">
        <v>4</v>
      </c>
      <c r="P86" s="122">
        <v>1</v>
      </c>
      <c r="Q86" s="15">
        <f t="shared" si="39"/>
        <v>95</v>
      </c>
      <c r="R86" s="122">
        <v>38</v>
      </c>
      <c r="S86" s="122">
        <v>57</v>
      </c>
      <c r="T86" s="7">
        <v>158</v>
      </c>
      <c r="U86" s="7">
        <v>69</v>
      </c>
      <c r="V86" s="7">
        <v>89</v>
      </c>
      <c r="W86" s="123">
        <f t="shared" si="45"/>
        <v>47</v>
      </c>
      <c r="X86" s="123">
        <f t="shared" si="45"/>
        <v>20</v>
      </c>
      <c r="Y86" s="123">
        <f t="shared" si="45"/>
        <v>27</v>
      </c>
    </row>
    <row r="87" spans="1:25" ht="37.5">
      <c r="A87" s="192"/>
      <c r="B87" s="197"/>
      <c r="C87" s="19" t="s">
        <v>49</v>
      </c>
      <c r="D87" s="25" t="s">
        <v>50</v>
      </c>
      <c r="E87" s="15">
        <f t="shared" si="40"/>
        <v>629</v>
      </c>
      <c r="F87" s="15">
        <f t="shared" si="31"/>
        <v>301</v>
      </c>
      <c r="G87" s="15">
        <f t="shared" si="31"/>
        <v>328</v>
      </c>
      <c r="H87" s="15">
        <f t="shared" si="36"/>
        <v>169</v>
      </c>
      <c r="I87" s="15">
        <v>85</v>
      </c>
      <c r="J87" s="15">
        <v>84</v>
      </c>
      <c r="K87" s="15">
        <f t="shared" si="37"/>
        <v>105</v>
      </c>
      <c r="L87" s="15">
        <v>46</v>
      </c>
      <c r="M87" s="15">
        <v>59</v>
      </c>
      <c r="N87" s="15">
        <f t="shared" si="38"/>
        <v>91</v>
      </c>
      <c r="O87" s="122">
        <v>44</v>
      </c>
      <c r="P87" s="122">
        <v>47</v>
      </c>
      <c r="Q87" s="15">
        <f t="shared" si="39"/>
        <v>264</v>
      </c>
      <c r="R87" s="122">
        <v>126</v>
      </c>
      <c r="S87" s="122">
        <v>138</v>
      </c>
      <c r="T87" s="7">
        <v>629</v>
      </c>
      <c r="U87" s="7">
        <v>301</v>
      </c>
      <c r="V87" s="7">
        <v>328</v>
      </c>
      <c r="W87" s="123">
        <f t="shared" si="45"/>
        <v>0</v>
      </c>
      <c r="X87" s="123">
        <f t="shared" si="45"/>
        <v>0</v>
      </c>
      <c r="Y87" s="123">
        <f t="shared" si="45"/>
        <v>0</v>
      </c>
    </row>
    <row r="88" spans="1:25">
      <c r="A88" s="192"/>
      <c r="B88" s="197"/>
      <c r="C88" s="19" t="s">
        <v>51</v>
      </c>
      <c r="D88" s="20" t="s">
        <v>52</v>
      </c>
      <c r="E88" s="15">
        <f t="shared" si="40"/>
        <v>225</v>
      </c>
      <c r="F88" s="15">
        <f t="shared" si="31"/>
        <v>98</v>
      </c>
      <c r="G88" s="15">
        <f t="shared" si="31"/>
        <v>127</v>
      </c>
      <c r="H88" s="15">
        <f t="shared" si="36"/>
        <v>40</v>
      </c>
      <c r="I88" s="15">
        <v>13</v>
      </c>
      <c r="J88" s="15">
        <v>27</v>
      </c>
      <c r="K88" s="15">
        <f t="shared" si="37"/>
        <v>0</v>
      </c>
      <c r="L88" s="15">
        <v>0</v>
      </c>
      <c r="M88" s="15">
        <v>0</v>
      </c>
      <c r="N88" s="15">
        <f t="shared" si="38"/>
        <v>49</v>
      </c>
      <c r="O88" s="122">
        <v>26</v>
      </c>
      <c r="P88" s="122">
        <v>23</v>
      </c>
      <c r="Q88" s="15">
        <f t="shared" si="39"/>
        <v>136</v>
      </c>
      <c r="R88" s="122">
        <v>59</v>
      </c>
      <c r="S88" s="122">
        <v>77</v>
      </c>
      <c r="T88" s="7">
        <v>225</v>
      </c>
      <c r="U88" s="7">
        <v>98</v>
      </c>
      <c r="V88" s="7">
        <v>127</v>
      </c>
      <c r="W88" s="123">
        <f t="shared" si="45"/>
        <v>0</v>
      </c>
      <c r="X88" s="123">
        <f t="shared" si="45"/>
        <v>0</v>
      </c>
      <c r="Y88" s="123">
        <f t="shared" si="45"/>
        <v>0</v>
      </c>
    </row>
    <row r="89" spans="1:25">
      <c r="A89" s="192"/>
      <c r="B89" s="197"/>
      <c r="C89" s="19" t="s">
        <v>53</v>
      </c>
      <c r="D89" s="20" t="s">
        <v>54</v>
      </c>
      <c r="E89" s="15">
        <f t="shared" si="40"/>
        <v>893</v>
      </c>
      <c r="F89" s="15">
        <f t="shared" si="31"/>
        <v>395</v>
      </c>
      <c r="G89" s="15">
        <f t="shared" si="31"/>
        <v>498</v>
      </c>
      <c r="H89" s="15">
        <f t="shared" si="36"/>
        <v>5</v>
      </c>
      <c r="I89" s="15">
        <v>2</v>
      </c>
      <c r="J89" s="15">
        <v>3</v>
      </c>
      <c r="K89" s="15">
        <f t="shared" si="37"/>
        <v>6</v>
      </c>
      <c r="L89" s="15">
        <v>1</v>
      </c>
      <c r="M89" s="15">
        <v>5</v>
      </c>
      <c r="N89" s="15">
        <f t="shared" si="38"/>
        <v>21</v>
      </c>
      <c r="O89" s="122">
        <v>8</v>
      </c>
      <c r="P89" s="122">
        <v>13</v>
      </c>
      <c r="Q89" s="15">
        <f t="shared" si="39"/>
        <v>861</v>
      </c>
      <c r="R89" s="122">
        <v>384</v>
      </c>
      <c r="S89" s="122">
        <v>477</v>
      </c>
      <c r="T89" s="7">
        <v>900</v>
      </c>
      <c r="U89" s="7">
        <v>395</v>
      </c>
      <c r="V89" s="7">
        <v>505</v>
      </c>
      <c r="W89" s="123">
        <f t="shared" si="45"/>
        <v>7</v>
      </c>
      <c r="X89" s="123">
        <f t="shared" si="45"/>
        <v>0</v>
      </c>
      <c r="Y89" s="123">
        <f t="shared" si="45"/>
        <v>7</v>
      </c>
    </row>
    <row r="90" spans="1:25">
      <c r="A90" s="192"/>
      <c r="B90" s="197"/>
      <c r="C90" s="19" t="s">
        <v>58</v>
      </c>
      <c r="D90" s="28" t="s">
        <v>59</v>
      </c>
      <c r="E90" s="15">
        <f t="shared" si="40"/>
        <v>455</v>
      </c>
      <c r="F90" s="15">
        <f t="shared" si="31"/>
        <v>174</v>
      </c>
      <c r="G90" s="15">
        <f t="shared" si="31"/>
        <v>281</v>
      </c>
      <c r="H90" s="15">
        <f t="shared" si="36"/>
        <v>40</v>
      </c>
      <c r="I90" s="15">
        <v>9</v>
      </c>
      <c r="J90" s="15">
        <v>31</v>
      </c>
      <c r="K90" s="15">
        <f t="shared" si="37"/>
        <v>32</v>
      </c>
      <c r="L90" s="15">
        <v>10</v>
      </c>
      <c r="M90" s="15">
        <v>22</v>
      </c>
      <c r="N90" s="15">
        <f t="shared" si="38"/>
        <v>30</v>
      </c>
      <c r="O90" s="122">
        <v>7</v>
      </c>
      <c r="P90" s="122">
        <v>23</v>
      </c>
      <c r="Q90" s="15">
        <f t="shared" si="39"/>
        <v>353</v>
      </c>
      <c r="R90" s="122">
        <v>148</v>
      </c>
      <c r="S90" s="122">
        <v>205</v>
      </c>
      <c r="T90" s="7">
        <v>455</v>
      </c>
      <c r="U90" s="7">
        <v>174</v>
      </c>
      <c r="V90" s="7">
        <v>281</v>
      </c>
      <c r="W90" s="123">
        <f t="shared" si="45"/>
        <v>0</v>
      </c>
      <c r="X90" s="123">
        <f t="shared" si="45"/>
        <v>0</v>
      </c>
      <c r="Y90" s="123">
        <f t="shared" si="45"/>
        <v>0</v>
      </c>
    </row>
    <row r="91" spans="1:25">
      <c r="A91" s="192"/>
      <c r="B91" s="197"/>
      <c r="C91" s="19" t="s">
        <v>68</v>
      </c>
      <c r="D91" s="38" t="s">
        <v>69</v>
      </c>
      <c r="E91" s="15">
        <f t="shared" si="40"/>
        <v>43</v>
      </c>
      <c r="F91" s="15">
        <f t="shared" si="31"/>
        <v>19</v>
      </c>
      <c r="G91" s="15">
        <f t="shared" si="31"/>
        <v>24</v>
      </c>
      <c r="H91" s="15">
        <f t="shared" si="36"/>
        <v>1</v>
      </c>
      <c r="I91" s="15">
        <v>1</v>
      </c>
      <c r="J91" s="15">
        <v>0</v>
      </c>
      <c r="K91" s="15">
        <f t="shared" si="37"/>
        <v>0</v>
      </c>
      <c r="L91" s="15">
        <v>0</v>
      </c>
      <c r="M91" s="15">
        <v>0</v>
      </c>
      <c r="N91" s="15">
        <f t="shared" si="38"/>
        <v>1</v>
      </c>
      <c r="O91" s="122">
        <v>0</v>
      </c>
      <c r="P91" s="122">
        <v>1</v>
      </c>
      <c r="Q91" s="15">
        <f t="shared" si="39"/>
        <v>41</v>
      </c>
      <c r="R91" s="15">
        <v>18</v>
      </c>
      <c r="S91" s="15">
        <v>23</v>
      </c>
      <c r="T91" s="7">
        <v>125</v>
      </c>
      <c r="U91" s="7">
        <v>55</v>
      </c>
      <c r="V91" s="7">
        <v>70</v>
      </c>
      <c r="W91" s="123">
        <f t="shared" si="45"/>
        <v>82</v>
      </c>
      <c r="X91" s="123">
        <f t="shared" si="45"/>
        <v>36</v>
      </c>
      <c r="Y91" s="123">
        <f t="shared" si="45"/>
        <v>46</v>
      </c>
    </row>
    <row r="92" spans="1:25">
      <c r="A92" s="192"/>
      <c r="B92" s="197"/>
      <c r="C92" s="19" t="s">
        <v>70</v>
      </c>
      <c r="D92" s="28" t="s">
        <v>71</v>
      </c>
      <c r="E92" s="15">
        <f t="shared" si="40"/>
        <v>47</v>
      </c>
      <c r="F92" s="15">
        <f t="shared" si="31"/>
        <v>21</v>
      </c>
      <c r="G92" s="15">
        <f t="shared" si="31"/>
        <v>26</v>
      </c>
      <c r="H92" s="15">
        <f t="shared" si="36"/>
        <v>2</v>
      </c>
      <c r="I92" s="15">
        <v>1</v>
      </c>
      <c r="J92" s="15">
        <v>1</v>
      </c>
      <c r="K92" s="15">
        <f t="shared" si="37"/>
        <v>0</v>
      </c>
      <c r="L92" s="15">
        <v>0</v>
      </c>
      <c r="M92" s="15">
        <v>0</v>
      </c>
      <c r="N92" s="15">
        <f t="shared" si="38"/>
        <v>0</v>
      </c>
      <c r="O92" s="122">
        <v>0</v>
      </c>
      <c r="P92" s="122">
        <v>0</v>
      </c>
      <c r="Q92" s="15">
        <f t="shared" si="39"/>
        <v>45</v>
      </c>
      <c r="R92" s="15">
        <v>20</v>
      </c>
      <c r="S92" s="15">
        <v>25</v>
      </c>
      <c r="T92" s="7">
        <v>138</v>
      </c>
      <c r="U92" s="7">
        <v>61</v>
      </c>
      <c r="V92" s="7">
        <v>77</v>
      </c>
      <c r="W92" s="123">
        <f t="shared" si="45"/>
        <v>91</v>
      </c>
      <c r="X92" s="123">
        <f t="shared" si="45"/>
        <v>40</v>
      </c>
      <c r="Y92" s="123">
        <f t="shared" si="45"/>
        <v>51</v>
      </c>
    </row>
    <row r="93" spans="1:25">
      <c r="A93" s="193"/>
      <c r="B93" s="198"/>
      <c r="C93" s="116" t="s">
        <v>72</v>
      </c>
      <c r="D93" s="28" t="s">
        <v>81</v>
      </c>
      <c r="E93" s="15">
        <f t="shared" ref="E93" si="50">+F93+G93</f>
        <v>122</v>
      </c>
      <c r="F93" s="15">
        <f t="shared" ref="F93" si="51">+I93+L93+O93+R93</f>
        <v>60</v>
      </c>
      <c r="G93" s="15">
        <f t="shared" ref="G93" si="52">+J93+M93+P93+S93</f>
        <v>62</v>
      </c>
      <c r="H93" s="15">
        <f t="shared" ref="H93" si="53">+I93+J93</f>
        <v>1</v>
      </c>
      <c r="I93" s="15">
        <v>1</v>
      </c>
      <c r="J93" s="15">
        <v>0</v>
      </c>
      <c r="K93" s="15">
        <f t="shared" si="37"/>
        <v>14</v>
      </c>
      <c r="L93" s="15">
        <v>9</v>
      </c>
      <c r="M93" s="15">
        <v>5</v>
      </c>
      <c r="N93" s="15">
        <f t="shared" si="38"/>
        <v>52</v>
      </c>
      <c r="O93" s="122">
        <v>25</v>
      </c>
      <c r="P93" s="122">
        <v>27</v>
      </c>
      <c r="Q93" s="15">
        <f t="shared" si="39"/>
        <v>55</v>
      </c>
      <c r="R93" s="122">
        <v>25</v>
      </c>
      <c r="S93" s="122">
        <v>30</v>
      </c>
      <c r="T93" s="7">
        <v>1</v>
      </c>
      <c r="U93" s="7">
        <v>1</v>
      </c>
      <c r="V93" s="7">
        <v>0</v>
      </c>
      <c r="W93" s="123">
        <f t="shared" si="45"/>
        <v>-121</v>
      </c>
      <c r="X93" s="123">
        <f t="shared" si="45"/>
        <v>-59</v>
      </c>
      <c r="Y93" s="123">
        <f t="shared" si="45"/>
        <v>-62</v>
      </c>
    </row>
    <row r="94" spans="1:25">
      <c r="A94" s="31">
        <v>7</v>
      </c>
      <c r="B94" s="32">
        <v>27</v>
      </c>
      <c r="C94" s="41"/>
      <c r="D94" s="33" t="s">
        <v>82</v>
      </c>
      <c r="E94" s="42">
        <f t="shared" si="40"/>
        <v>1022</v>
      </c>
      <c r="F94" s="42">
        <f t="shared" si="31"/>
        <v>49</v>
      </c>
      <c r="G94" s="42">
        <f t="shared" si="31"/>
        <v>973</v>
      </c>
      <c r="H94" s="42">
        <f t="shared" si="36"/>
        <v>83</v>
      </c>
      <c r="I94" s="42">
        <f>SUM(I95:I96)</f>
        <v>11</v>
      </c>
      <c r="J94" s="42">
        <f>SUM(J95:J96)</f>
        <v>72</v>
      </c>
      <c r="K94" s="42">
        <f t="shared" si="37"/>
        <v>102</v>
      </c>
      <c r="L94" s="42">
        <f>SUM(L95:L96)</f>
        <v>11</v>
      </c>
      <c r="M94" s="42">
        <f>SUM(M95:M96)</f>
        <v>91</v>
      </c>
      <c r="N94" s="42">
        <f t="shared" si="38"/>
        <v>64</v>
      </c>
      <c r="O94" s="42">
        <f>SUM(O95:O96)</f>
        <v>6</v>
      </c>
      <c r="P94" s="42">
        <f>SUM(P95:P96)</f>
        <v>58</v>
      </c>
      <c r="Q94" s="42">
        <f t="shared" si="39"/>
        <v>773</v>
      </c>
      <c r="R94" s="42">
        <f>SUM(R95:R96)</f>
        <v>21</v>
      </c>
      <c r="S94" s="42">
        <f>SUM(S95:S96)</f>
        <v>752</v>
      </c>
      <c r="T94" s="125">
        <v>1022</v>
      </c>
      <c r="U94" s="125">
        <v>49</v>
      </c>
      <c r="V94" s="125">
        <v>973</v>
      </c>
      <c r="W94" s="124">
        <f t="shared" si="45"/>
        <v>0</v>
      </c>
      <c r="X94" s="124">
        <f t="shared" si="45"/>
        <v>0</v>
      </c>
      <c r="Y94" s="124">
        <f t="shared" si="45"/>
        <v>0</v>
      </c>
    </row>
    <row r="95" spans="1:25" ht="37.5">
      <c r="A95" s="187"/>
      <c r="B95" s="190"/>
      <c r="C95" s="14"/>
      <c r="D95" s="9" t="s">
        <v>18</v>
      </c>
      <c r="E95" s="15">
        <f t="shared" si="40"/>
        <v>132</v>
      </c>
      <c r="F95" s="15">
        <f t="shared" si="31"/>
        <v>9</v>
      </c>
      <c r="G95" s="15">
        <f t="shared" si="31"/>
        <v>123</v>
      </c>
      <c r="H95" s="15">
        <f t="shared" si="36"/>
        <v>17</v>
      </c>
      <c r="I95" s="15">
        <v>0</v>
      </c>
      <c r="J95" s="15">
        <v>17</v>
      </c>
      <c r="K95" s="15">
        <f t="shared" si="37"/>
        <v>33</v>
      </c>
      <c r="L95" s="15">
        <v>3</v>
      </c>
      <c r="M95" s="15">
        <v>30</v>
      </c>
      <c r="N95" s="15">
        <f t="shared" si="38"/>
        <v>19</v>
      </c>
      <c r="O95" s="15">
        <v>3</v>
      </c>
      <c r="P95" s="122">
        <v>16</v>
      </c>
      <c r="Q95" s="15">
        <f t="shared" si="39"/>
        <v>63</v>
      </c>
      <c r="R95" s="15">
        <v>3</v>
      </c>
      <c r="S95" s="122">
        <v>60</v>
      </c>
      <c r="T95" s="7">
        <v>132</v>
      </c>
      <c r="U95" s="7">
        <v>9</v>
      </c>
      <c r="V95" s="7">
        <v>123</v>
      </c>
      <c r="W95" s="123">
        <f t="shared" si="45"/>
        <v>0</v>
      </c>
      <c r="X95" s="123">
        <f t="shared" si="45"/>
        <v>0</v>
      </c>
      <c r="Y95" s="123">
        <f t="shared" si="45"/>
        <v>0</v>
      </c>
    </row>
    <row r="96" spans="1:25" ht="37.5">
      <c r="A96" s="187"/>
      <c r="B96" s="190"/>
      <c r="C96" s="12"/>
      <c r="D96" s="10" t="s">
        <v>13</v>
      </c>
      <c r="E96" s="17">
        <f t="shared" si="40"/>
        <v>890</v>
      </c>
      <c r="F96" s="17">
        <f t="shared" si="31"/>
        <v>40</v>
      </c>
      <c r="G96" s="17">
        <f t="shared" si="31"/>
        <v>850</v>
      </c>
      <c r="H96" s="17">
        <f t="shared" si="36"/>
        <v>66</v>
      </c>
      <c r="I96" s="17">
        <f>SUM(I97:I99)</f>
        <v>11</v>
      </c>
      <c r="J96" s="17">
        <f>SUM(J97:J99)</f>
        <v>55</v>
      </c>
      <c r="K96" s="17">
        <f t="shared" si="37"/>
        <v>69</v>
      </c>
      <c r="L96" s="17">
        <f>SUM(L97:L99)</f>
        <v>8</v>
      </c>
      <c r="M96" s="17">
        <f>SUM(M97:M99)</f>
        <v>61</v>
      </c>
      <c r="N96" s="17">
        <f t="shared" si="38"/>
        <v>45</v>
      </c>
      <c r="O96" s="17">
        <f>SUM(O97:O99)</f>
        <v>3</v>
      </c>
      <c r="P96" s="17">
        <f>SUM(P97:P99)</f>
        <v>42</v>
      </c>
      <c r="Q96" s="17">
        <f t="shared" si="39"/>
        <v>710</v>
      </c>
      <c r="R96" s="17">
        <f>SUM(R97:R99)</f>
        <v>18</v>
      </c>
      <c r="S96" s="17">
        <f>SUM(S97:S99)</f>
        <v>692</v>
      </c>
      <c r="T96" s="7">
        <v>890</v>
      </c>
      <c r="U96" s="7">
        <v>40</v>
      </c>
      <c r="V96" s="7">
        <v>850</v>
      </c>
      <c r="W96" s="123">
        <f t="shared" si="45"/>
        <v>0</v>
      </c>
      <c r="X96" s="123">
        <f t="shared" si="45"/>
        <v>0</v>
      </c>
      <c r="Y96" s="123">
        <f t="shared" si="45"/>
        <v>0</v>
      </c>
    </row>
    <row r="97" spans="1:25">
      <c r="A97" s="187"/>
      <c r="B97" s="190"/>
      <c r="C97" s="160">
        <v>53</v>
      </c>
      <c r="D97" s="159" t="s">
        <v>48</v>
      </c>
      <c r="E97" s="15">
        <f t="shared" si="40"/>
        <v>2</v>
      </c>
      <c r="F97" s="15">
        <f t="shared" si="31"/>
        <v>0</v>
      </c>
      <c r="G97" s="15">
        <f t="shared" si="31"/>
        <v>2</v>
      </c>
      <c r="H97" s="15">
        <f t="shared" si="40"/>
        <v>0</v>
      </c>
      <c r="I97" s="15">
        <v>0</v>
      </c>
      <c r="J97" s="15">
        <v>0</v>
      </c>
      <c r="K97" s="15">
        <f t="shared" si="37"/>
        <v>0</v>
      </c>
      <c r="L97" s="15">
        <v>0</v>
      </c>
      <c r="M97" s="15">
        <v>0</v>
      </c>
      <c r="N97" s="15">
        <f t="shared" si="38"/>
        <v>2</v>
      </c>
      <c r="O97" s="15">
        <v>0</v>
      </c>
      <c r="P97" s="122">
        <v>2</v>
      </c>
      <c r="Q97" s="15">
        <f t="shared" si="39"/>
        <v>0</v>
      </c>
      <c r="R97" s="15">
        <v>0</v>
      </c>
      <c r="S97" s="15">
        <v>0</v>
      </c>
      <c r="W97" s="123"/>
      <c r="X97" s="123"/>
      <c r="Y97" s="123"/>
    </row>
    <row r="98" spans="1:25">
      <c r="A98" s="187"/>
      <c r="B98" s="190"/>
      <c r="C98" s="160">
        <v>65</v>
      </c>
      <c r="D98" s="159" t="s">
        <v>52</v>
      </c>
      <c r="E98" s="15">
        <f t="shared" si="40"/>
        <v>1</v>
      </c>
      <c r="F98" s="15">
        <f t="shared" si="31"/>
        <v>0</v>
      </c>
      <c r="G98" s="15">
        <f t="shared" si="31"/>
        <v>1</v>
      </c>
      <c r="H98" s="15">
        <f t="shared" si="40"/>
        <v>0</v>
      </c>
      <c r="I98" s="15">
        <v>0</v>
      </c>
      <c r="J98" s="15">
        <v>0</v>
      </c>
      <c r="K98" s="15">
        <f t="shared" si="37"/>
        <v>0</v>
      </c>
      <c r="L98" s="15">
        <v>0</v>
      </c>
      <c r="M98" s="15">
        <v>0</v>
      </c>
      <c r="N98" s="15">
        <f t="shared" si="38"/>
        <v>1</v>
      </c>
      <c r="O98" s="15">
        <v>0</v>
      </c>
      <c r="P98" s="122">
        <v>1</v>
      </c>
      <c r="Q98" s="15">
        <f t="shared" si="39"/>
        <v>0</v>
      </c>
      <c r="R98" s="15">
        <v>0</v>
      </c>
      <c r="S98" s="15">
        <v>0</v>
      </c>
      <c r="W98" s="123"/>
      <c r="X98" s="123"/>
      <c r="Y98" s="123"/>
    </row>
    <row r="99" spans="1:25">
      <c r="A99" s="187"/>
      <c r="B99" s="190"/>
      <c r="C99" s="19" t="s">
        <v>58</v>
      </c>
      <c r="D99" s="28" t="s">
        <v>59</v>
      </c>
      <c r="E99" s="15">
        <f t="shared" si="40"/>
        <v>887</v>
      </c>
      <c r="F99" s="15">
        <f t="shared" si="31"/>
        <v>40</v>
      </c>
      <c r="G99" s="15">
        <f t="shared" si="31"/>
        <v>847</v>
      </c>
      <c r="H99" s="15">
        <f t="shared" si="36"/>
        <v>66</v>
      </c>
      <c r="I99" s="15">
        <v>11</v>
      </c>
      <c r="J99" s="15">
        <v>55</v>
      </c>
      <c r="K99" s="15">
        <f t="shared" si="37"/>
        <v>69</v>
      </c>
      <c r="L99" s="15">
        <v>8</v>
      </c>
      <c r="M99" s="15">
        <v>61</v>
      </c>
      <c r="N99" s="15">
        <f t="shared" si="38"/>
        <v>42</v>
      </c>
      <c r="O99" s="122">
        <v>3</v>
      </c>
      <c r="P99" s="122">
        <v>39</v>
      </c>
      <c r="Q99" s="15">
        <f t="shared" si="39"/>
        <v>710</v>
      </c>
      <c r="R99" s="122">
        <v>18</v>
      </c>
      <c r="S99" s="122">
        <v>692</v>
      </c>
      <c r="T99" s="7">
        <v>890</v>
      </c>
      <c r="U99" s="7">
        <v>40</v>
      </c>
      <c r="V99" s="7">
        <v>850</v>
      </c>
      <c r="W99" s="123">
        <f t="shared" si="45"/>
        <v>3</v>
      </c>
      <c r="X99" s="123">
        <f t="shared" si="45"/>
        <v>0</v>
      </c>
      <c r="Y99" s="123">
        <f t="shared" si="45"/>
        <v>3</v>
      </c>
    </row>
    <row r="100" spans="1:25">
      <c r="A100" s="31">
        <v>8</v>
      </c>
      <c r="B100" s="32">
        <v>32</v>
      </c>
      <c r="C100" s="41"/>
      <c r="D100" s="33" t="s">
        <v>26</v>
      </c>
      <c r="E100" s="42">
        <f t="shared" si="40"/>
        <v>3254</v>
      </c>
      <c r="F100" s="42">
        <f t="shared" si="31"/>
        <v>1569</v>
      </c>
      <c r="G100" s="42">
        <f t="shared" si="31"/>
        <v>1685</v>
      </c>
      <c r="H100" s="42">
        <f t="shared" si="36"/>
        <v>451</v>
      </c>
      <c r="I100" s="42">
        <f>SUM(I101:I102)</f>
        <v>239</v>
      </c>
      <c r="J100" s="42">
        <f>SUM(J101:J102)</f>
        <v>212</v>
      </c>
      <c r="K100" s="42">
        <f t="shared" si="37"/>
        <v>303</v>
      </c>
      <c r="L100" s="42">
        <f>SUM(L101:L102)</f>
        <v>162</v>
      </c>
      <c r="M100" s="42">
        <f>SUM(M101:M102)</f>
        <v>141</v>
      </c>
      <c r="N100" s="42">
        <f t="shared" si="38"/>
        <v>433</v>
      </c>
      <c r="O100" s="42">
        <f>SUM(O101:O102)</f>
        <v>239</v>
      </c>
      <c r="P100" s="42">
        <f>SUM(P101:P102)</f>
        <v>194</v>
      </c>
      <c r="Q100" s="42">
        <f t="shared" si="39"/>
        <v>2067</v>
      </c>
      <c r="R100" s="42">
        <f>SUM(R101:R102)</f>
        <v>929</v>
      </c>
      <c r="S100" s="42">
        <f>SUM(S101:S102)</f>
        <v>1138</v>
      </c>
      <c r="T100" s="125">
        <v>3254</v>
      </c>
      <c r="U100" s="125">
        <v>1633</v>
      </c>
      <c r="V100" s="125">
        <v>1621</v>
      </c>
      <c r="W100" s="124">
        <f t="shared" si="45"/>
        <v>0</v>
      </c>
      <c r="X100" s="124">
        <f t="shared" si="45"/>
        <v>64</v>
      </c>
      <c r="Y100" s="124">
        <f t="shared" si="45"/>
        <v>-64</v>
      </c>
    </row>
    <row r="101" spans="1:25" ht="37.5">
      <c r="A101" s="187"/>
      <c r="B101" s="195"/>
      <c r="C101" s="14"/>
      <c r="D101" s="9" t="s">
        <v>18</v>
      </c>
      <c r="E101" s="15">
        <f t="shared" ref="E101" si="54">+F101+G101</f>
        <v>500</v>
      </c>
      <c r="F101" s="15">
        <f t="shared" ref="F101:G116" si="55">+I101+L101+O101+R101</f>
        <v>250</v>
      </c>
      <c r="G101" s="15">
        <f t="shared" si="55"/>
        <v>250</v>
      </c>
      <c r="H101" s="15">
        <f t="shared" ref="H101" si="56">+I101+J101</f>
        <v>0</v>
      </c>
      <c r="I101" s="15">
        <v>0</v>
      </c>
      <c r="J101" s="15">
        <v>0</v>
      </c>
      <c r="K101" s="15">
        <f t="shared" ref="K101" si="57">+L101+M101</f>
        <v>0</v>
      </c>
      <c r="L101" s="15">
        <v>0</v>
      </c>
      <c r="M101" s="15">
        <v>0</v>
      </c>
      <c r="N101" s="15">
        <f t="shared" ref="N101" si="58">+O101+P101</f>
        <v>0</v>
      </c>
      <c r="O101" s="122">
        <v>0</v>
      </c>
      <c r="P101" s="122">
        <v>0</v>
      </c>
      <c r="Q101" s="15">
        <f t="shared" ref="Q101" si="59">+R101+S101</f>
        <v>500</v>
      </c>
      <c r="R101" s="122">
        <v>250</v>
      </c>
      <c r="S101" s="122">
        <v>250</v>
      </c>
      <c r="T101" s="7">
        <v>500</v>
      </c>
      <c r="U101" s="7">
        <v>250</v>
      </c>
      <c r="V101" s="7">
        <v>250</v>
      </c>
      <c r="W101" s="123">
        <f t="shared" si="45"/>
        <v>0</v>
      </c>
      <c r="X101" s="123">
        <f t="shared" si="45"/>
        <v>0</v>
      </c>
      <c r="Y101" s="123">
        <f t="shared" si="45"/>
        <v>0</v>
      </c>
    </row>
    <row r="102" spans="1:25" ht="37.5">
      <c r="A102" s="187"/>
      <c r="B102" s="195"/>
      <c r="C102" s="12"/>
      <c r="D102" s="10" t="s">
        <v>13</v>
      </c>
      <c r="E102" s="17">
        <f t="shared" si="40"/>
        <v>2754</v>
      </c>
      <c r="F102" s="17">
        <f t="shared" si="55"/>
        <v>1319</v>
      </c>
      <c r="G102" s="17">
        <f t="shared" si="55"/>
        <v>1435</v>
      </c>
      <c r="H102" s="17">
        <f t="shared" si="36"/>
        <v>451</v>
      </c>
      <c r="I102" s="17">
        <f>SUM(I103:I114)</f>
        <v>239</v>
      </c>
      <c r="J102" s="17">
        <f>SUM(J103:J114)</f>
        <v>212</v>
      </c>
      <c r="K102" s="17">
        <f t="shared" si="37"/>
        <v>303</v>
      </c>
      <c r="L102" s="17">
        <f>SUM(L103:L114)</f>
        <v>162</v>
      </c>
      <c r="M102" s="17">
        <f>SUM(M103:M114)</f>
        <v>141</v>
      </c>
      <c r="N102" s="17">
        <f t="shared" si="38"/>
        <v>433</v>
      </c>
      <c r="O102" s="17">
        <f>SUM(O103:O114)</f>
        <v>239</v>
      </c>
      <c r="P102" s="17">
        <f>SUM(P103:P114)</f>
        <v>194</v>
      </c>
      <c r="Q102" s="17">
        <f t="shared" si="39"/>
        <v>1567</v>
      </c>
      <c r="R102" s="17">
        <f>SUM(R103:R114)</f>
        <v>679</v>
      </c>
      <c r="S102" s="17">
        <f>SUM(S103:S114)</f>
        <v>888</v>
      </c>
      <c r="T102" s="7">
        <v>2754</v>
      </c>
      <c r="U102" s="7">
        <v>1383</v>
      </c>
      <c r="V102" s="7">
        <v>1371</v>
      </c>
      <c r="W102" s="123">
        <f t="shared" si="45"/>
        <v>0</v>
      </c>
      <c r="X102" s="123">
        <f t="shared" si="45"/>
        <v>64</v>
      </c>
      <c r="Y102" s="123">
        <f t="shared" si="45"/>
        <v>-64</v>
      </c>
    </row>
    <row r="103" spans="1:25">
      <c r="A103" s="187"/>
      <c r="B103" s="195"/>
      <c r="C103" s="44">
        <v>3</v>
      </c>
      <c r="D103" s="45" t="s">
        <v>76</v>
      </c>
      <c r="E103" s="15">
        <f t="shared" si="40"/>
        <v>14</v>
      </c>
      <c r="F103" s="15">
        <f t="shared" si="55"/>
        <v>7</v>
      </c>
      <c r="G103" s="15">
        <f t="shared" si="55"/>
        <v>7</v>
      </c>
      <c r="H103" s="15">
        <f t="shared" si="36"/>
        <v>0</v>
      </c>
      <c r="I103" s="15">
        <v>0</v>
      </c>
      <c r="J103" s="15">
        <v>0</v>
      </c>
      <c r="K103" s="15">
        <f t="shared" si="37"/>
        <v>0</v>
      </c>
      <c r="L103" s="15">
        <v>0</v>
      </c>
      <c r="M103" s="15">
        <v>0</v>
      </c>
      <c r="N103" s="15">
        <f t="shared" si="38"/>
        <v>0</v>
      </c>
      <c r="O103" s="122">
        <v>0</v>
      </c>
      <c r="P103" s="122">
        <v>0</v>
      </c>
      <c r="Q103" s="15">
        <f t="shared" si="39"/>
        <v>14</v>
      </c>
      <c r="R103" s="15">
        <v>7</v>
      </c>
      <c r="S103" s="15">
        <v>7</v>
      </c>
      <c r="T103" s="7">
        <v>50</v>
      </c>
      <c r="U103" s="7">
        <v>25</v>
      </c>
      <c r="V103" s="7">
        <v>25</v>
      </c>
      <c r="W103" s="123">
        <f t="shared" si="45"/>
        <v>36</v>
      </c>
      <c r="X103" s="123">
        <f t="shared" si="45"/>
        <v>18</v>
      </c>
      <c r="Y103" s="123">
        <f t="shared" si="45"/>
        <v>18</v>
      </c>
    </row>
    <row r="104" spans="1:25">
      <c r="A104" s="187"/>
      <c r="B104" s="195"/>
      <c r="C104" s="19" t="s">
        <v>62</v>
      </c>
      <c r="D104" s="20" t="s">
        <v>63</v>
      </c>
      <c r="E104" s="15">
        <f t="shared" si="40"/>
        <v>14</v>
      </c>
      <c r="F104" s="15">
        <f t="shared" si="55"/>
        <v>7</v>
      </c>
      <c r="G104" s="15">
        <f t="shared" si="55"/>
        <v>7</v>
      </c>
      <c r="H104" s="15">
        <f t="shared" si="36"/>
        <v>0</v>
      </c>
      <c r="I104" s="15">
        <v>0</v>
      </c>
      <c r="J104" s="15">
        <v>0</v>
      </c>
      <c r="K104" s="15">
        <f t="shared" si="37"/>
        <v>0</v>
      </c>
      <c r="L104" s="15">
        <v>0</v>
      </c>
      <c r="M104" s="15">
        <v>0</v>
      </c>
      <c r="N104" s="15">
        <f t="shared" si="38"/>
        <v>0</v>
      </c>
      <c r="O104" s="122">
        <v>0</v>
      </c>
      <c r="P104" s="122">
        <v>0</v>
      </c>
      <c r="Q104" s="15">
        <f t="shared" si="39"/>
        <v>14</v>
      </c>
      <c r="R104" s="15">
        <v>7</v>
      </c>
      <c r="S104" s="15">
        <v>7</v>
      </c>
      <c r="T104" s="7">
        <v>50</v>
      </c>
      <c r="U104" s="7">
        <v>25</v>
      </c>
      <c r="V104" s="7">
        <v>25</v>
      </c>
      <c r="W104" s="123">
        <f t="shared" si="45"/>
        <v>36</v>
      </c>
      <c r="X104" s="123">
        <f t="shared" si="45"/>
        <v>18</v>
      </c>
      <c r="Y104" s="123">
        <f t="shared" si="45"/>
        <v>18</v>
      </c>
    </row>
    <row r="105" spans="1:25">
      <c r="A105" s="187"/>
      <c r="B105" s="195"/>
      <c r="C105" s="19" t="s">
        <v>77</v>
      </c>
      <c r="D105" s="20" t="s">
        <v>78</v>
      </c>
      <c r="E105" s="15">
        <f t="shared" si="40"/>
        <v>181</v>
      </c>
      <c r="F105" s="15">
        <f t="shared" si="55"/>
        <v>90</v>
      </c>
      <c r="G105" s="15">
        <f t="shared" si="55"/>
        <v>91</v>
      </c>
      <c r="H105" s="15">
        <f t="shared" si="36"/>
        <v>1</v>
      </c>
      <c r="I105" s="15">
        <v>0</v>
      </c>
      <c r="J105" s="15">
        <v>1</v>
      </c>
      <c r="K105" s="15">
        <f t="shared" si="37"/>
        <v>1</v>
      </c>
      <c r="L105" s="15">
        <v>1</v>
      </c>
      <c r="M105" s="15">
        <v>0</v>
      </c>
      <c r="N105" s="15">
        <f t="shared" si="38"/>
        <v>1</v>
      </c>
      <c r="O105" s="122">
        <v>1</v>
      </c>
      <c r="P105" s="122">
        <v>0</v>
      </c>
      <c r="Q105" s="15">
        <f t="shared" si="39"/>
        <v>178</v>
      </c>
      <c r="R105" s="122">
        <v>88</v>
      </c>
      <c r="S105" s="122">
        <v>90</v>
      </c>
      <c r="T105" s="7">
        <v>181</v>
      </c>
      <c r="U105" s="7">
        <v>90</v>
      </c>
      <c r="V105" s="7">
        <v>91</v>
      </c>
      <c r="W105" s="123">
        <f t="shared" si="45"/>
        <v>0</v>
      </c>
      <c r="X105" s="123">
        <f t="shared" si="45"/>
        <v>0</v>
      </c>
      <c r="Y105" s="123">
        <f t="shared" si="45"/>
        <v>0</v>
      </c>
    </row>
    <row r="106" spans="1:25">
      <c r="A106" s="187"/>
      <c r="B106" s="195"/>
      <c r="C106" s="116" t="s">
        <v>45</v>
      </c>
      <c r="D106" s="28" t="s">
        <v>46</v>
      </c>
      <c r="E106" s="15">
        <f t="shared" ref="E106" si="60">+F106+G106</f>
        <v>99</v>
      </c>
      <c r="F106" s="15">
        <f t="shared" ref="F106" si="61">+I106+L106+O106+R106</f>
        <v>37</v>
      </c>
      <c r="G106" s="15">
        <f t="shared" ref="G106" si="62">+J106+M106+P106+S106</f>
        <v>62</v>
      </c>
      <c r="H106" s="15">
        <f t="shared" ref="H106" si="63">+I106+J106</f>
        <v>10</v>
      </c>
      <c r="I106" s="15">
        <v>4</v>
      </c>
      <c r="J106" s="15">
        <v>6</v>
      </c>
      <c r="K106" s="15">
        <f t="shared" si="37"/>
        <v>11</v>
      </c>
      <c r="L106" s="15">
        <v>5</v>
      </c>
      <c r="M106" s="15">
        <v>6</v>
      </c>
      <c r="N106" s="15">
        <f t="shared" si="38"/>
        <v>38</v>
      </c>
      <c r="O106" s="122">
        <v>13</v>
      </c>
      <c r="P106" s="122">
        <v>25</v>
      </c>
      <c r="Q106" s="15">
        <f t="shared" si="39"/>
        <v>40</v>
      </c>
      <c r="R106" s="122">
        <v>15</v>
      </c>
      <c r="S106" s="122">
        <v>25</v>
      </c>
      <c r="T106" s="7">
        <v>10</v>
      </c>
      <c r="U106" s="7">
        <v>4</v>
      </c>
      <c r="V106" s="7">
        <v>6</v>
      </c>
      <c r="W106" s="123">
        <f t="shared" si="45"/>
        <v>-89</v>
      </c>
      <c r="X106" s="123">
        <f t="shared" si="45"/>
        <v>-33</v>
      </c>
      <c r="Y106" s="123">
        <f t="shared" si="45"/>
        <v>-56</v>
      </c>
    </row>
    <row r="107" spans="1:25">
      <c r="A107" s="187"/>
      <c r="B107" s="195"/>
      <c r="C107" s="19" t="s">
        <v>47</v>
      </c>
      <c r="D107" s="23" t="s">
        <v>48</v>
      </c>
      <c r="E107" s="15">
        <f t="shared" si="40"/>
        <v>143</v>
      </c>
      <c r="F107" s="15">
        <f t="shared" si="55"/>
        <v>70</v>
      </c>
      <c r="G107" s="15">
        <f t="shared" si="55"/>
        <v>73</v>
      </c>
      <c r="H107" s="15">
        <f t="shared" si="36"/>
        <v>45</v>
      </c>
      <c r="I107" s="15">
        <v>21</v>
      </c>
      <c r="J107" s="15">
        <v>24</v>
      </c>
      <c r="K107" s="15">
        <f t="shared" si="37"/>
        <v>20</v>
      </c>
      <c r="L107" s="15">
        <v>13</v>
      </c>
      <c r="M107" s="15">
        <v>7</v>
      </c>
      <c r="N107" s="15">
        <f t="shared" si="38"/>
        <v>8</v>
      </c>
      <c r="O107" s="122">
        <v>6</v>
      </c>
      <c r="P107" s="122">
        <v>2</v>
      </c>
      <c r="Q107" s="15">
        <f t="shared" si="39"/>
        <v>70</v>
      </c>
      <c r="R107" s="122">
        <v>30</v>
      </c>
      <c r="S107" s="122">
        <v>40</v>
      </c>
      <c r="T107" s="7">
        <v>143</v>
      </c>
      <c r="U107" s="7">
        <v>70</v>
      </c>
      <c r="V107" s="7">
        <v>73</v>
      </c>
      <c r="W107" s="123">
        <f t="shared" si="45"/>
        <v>0</v>
      </c>
      <c r="X107" s="123">
        <f t="shared" si="45"/>
        <v>0</v>
      </c>
      <c r="Y107" s="123">
        <f t="shared" si="45"/>
        <v>0</v>
      </c>
    </row>
    <row r="108" spans="1:25" ht="37.5">
      <c r="A108" s="187"/>
      <c r="B108" s="195"/>
      <c r="C108" s="116" t="s">
        <v>49</v>
      </c>
      <c r="D108" s="119" t="s">
        <v>50</v>
      </c>
      <c r="E108" s="15">
        <f t="shared" ref="E108" si="64">+F108+G108</f>
        <v>52</v>
      </c>
      <c r="F108" s="15">
        <f t="shared" ref="F108" si="65">+I108+L108+O108+R108</f>
        <v>13</v>
      </c>
      <c r="G108" s="15">
        <f t="shared" ref="G108" si="66">+J108+M108+P108+S108</f>
        <v>39</v>
      </c>
      <c r="H108" s="15">
        <f t="shared" ref="H108" si="67">+I108+J108</f>
        <v>15</v>
      </c>
      <c r="I108" s="15">
        <v>5</v>
      </c>
      <c r="J108" s="15">
        <v>10</v>
      </c>
      <c r="K108" s="15">
        <f t="shared" si="37"/>
        <v>17</v>
      </c>
      <c r="L108" s="15">
        <v>3</v>
      </c>
      <c r="M108" s="15">
        <v>14</v>
      </c>
      <c r="N108" s="15">
        <f t="shared" si="38"/>
        <v>2</v>
      </c>
      <c r="O108" s="122">
        <v>0</v>
      </c>
      <c r="P108" s="122">
        <v>2</v>
      </c>
      <c r="Q108" s="15">
        <f t="shared" si="39"/>
        <v>18</v>
      </c>
      <c r="R108" s="122">
        <v>5</v>
      </c>
      <c r="S108" s="122">
        <v>13</v>
      </c>
      <c r="T108" s="7">
        <v>15</v>
      </c>
      <c r="U108" s="7">
        <v>5</v>
      </c>
      <c r="V108" s="7">
        <v>10</v>
      </c>
      <c r="W108" s="123">
        <f t="shared" si="45"/>
        <v>-37</v>
      </c>
      <c r="X108" s="123">
        <f t="shared" si="45"/>
        <v>-8</v>
      </c>
      <c r="Y108" s="123">
        <f t="shared" si="45"/>
        <v>-29</v>
      </c>
    </row>
    <row r="109" spans="1:25">
      <c r="A109" s="187"/>
      <c r="B109" s="195"/>
      <c r="C109" s="19" t="s">
        <v>51</v>
      </c>
      <c r="D109" s="20" t="s">
        <v>52</v>
      </c>
      <c r="E109" s="15">
        <f t="shared" si="40"/>
        <v>36</v>
      </c>
      <c r="F109" s="15">
        <f t="shared" si="55"/>
        <v>18</v>
      </c>
      <c r="G109" s="15">
        <f t="shared" si="55"/>
        <v>18</v>
      </c>
      <c r="H109" s="15">
        <f t="shared" si="36"/>
        <v>0</v>
      </c>
      <c r="I109" s="15">
        <v>0</v>
      </c>
      <c r="J109" s="15">
        <v>0</v>
      </c>
      <c r="K109" s="15">
        <f t="shared" si="37"/>
        <v>0</v>
      </c>
      <c r="L109" s="15">
        <v>0</v>
      </c>
      <c r="M109" s="15">
        <v>0</v>
      </c>
      <c r="N109" s="15">
        <f t="shared" si="38"/>
        <v>0</v>
      </c>
      <c r="O109" s="122">
        <v>0</v>
      </c>
      <c r="P109" s="122">
        <v>0</v>
      </c>
      <c r="Q109" s="15">
        <f t="shared" si="39"/>
        <v>36</v>
      </c>
      <c r="R109" s="15">
        <v>18</v>
      </c>
      <c r="S109" s="15">
        <v>18</v>
      </c>
      <c r="T109" s="7">
        <v>76</v>
      </c>
      <c r="U109" s="7">
        <v>38</v>
      </c>
      <c r="V109" s="7">
        <v>38</v>
      </c>
      <c r="W109" s="123">
        <f t="shared" si="45"/>
        <v>40</v>
      </c>
      <c r="X109" s="123">
        <f t="shared" si="45"/>
        <v>20</v>
      </c>
      <c r="Y109" s="123">
        <f t="shared" si="45"/>
        <v>20</v>
      </c>
    </row>
    <row r="110" spans="1:25">
      <c r="A110" s="187"/>
      <c r="B110" s="195"/>
      <c r="C110" s="19" t="s">
        <v>53</v>
      </c>
      <c r="D110" s="20" t="s">
        <v>54</v>
      </c>
      <c r="E110" s="15">
        <f t="shared" si="40"/>
        <v>283</v>
      </c>
      <c r="F110" s="15">
        <f t="shared" si="55"/>
        <v>143</v>
      </c>
      <c r="G110" s="15">
        <f t="shared" si="55"/>
        <v>140</v>
      </c>
      <c r="H110" s="15">
        <f t="shared" si="36"/>
        <v>0</v>
      </c>
      <c r="I110" s="15">
        <v>0</v>
      </c>
      <c r="J110" s="15">
        <v>0</v>
      </c>
      <c r="K110" s="15">
        <f t="shared" si="37"/>
        <v>0</v>
      </c>
      <c r="L110" s="15">
        <v>0</v>
      </c>
      <c r="M110" s="15">
        <v>0</v>
      </c>
      <c r="N110" s="15">
        <f t="shared" si="38"/>
        <v>0</v>
      </c>
      <c r="O110" s="122">
        <v>0</v>
      </c>
      <c r="P110" s="122">
        <v>0</v>
      </c>
      <c r="Q110" s="15">
        <f t="shared" si="39"/>
        <v>283</v>
      </c>
      <c r="R110" s="122">
        <v>143</v>
      </c>
      <c r="S110" s="122">
        <v>140</v>
      </c>
      <c r="T110" s="7">
        <v>318</v>
      </c>
      <c r="U110" s="7">
        <v>159</v>
      </c>
      <c r="V110" s="7">
        <v>159</v>
      </c>
      <c r="W110" s="123">
        <f t="shared" si="45"/>
        <v>35</v>
      </c>
      <c r="X110" s="123">
        <f t="shared" si="45"/>
        <v>16</v>
      </c>
      <c r="Y110" s="123">
        <f t="shared" si="45"/>
        <v>19</v>
      </c>
    </row>
    <row r="111" spans="1:25">
      <c r="A111" s="187"/>
      <c r="B111" s="195"/>
      <c r="C111" s="19" t="s">
        <v>58</v>
      </c>
      <c r="D111" s="28" t="s">
        <v>59</v>
      </c>
      <c r="E111" s="15">
        <f t="shared" si="40"/>
        <v>1094</v>
      </c>
      <c r="F111" s="15">
        <f t="shared" si="55"/>
        <v>555</v>
      </c>
      <c r="G111" s="15">
        <f t="shared" si="55"/>
        <v>539</v>
      </c>
      <c r="H111" s="15">
        <f t="shared" si="36"/>
        <v>186</v>
      </c>
      <c r="I111" s="15">
        <v>119</v>
      </c>
      <c r="J111" s="15">
        <v>67</v>
      </c>
      <c r="K111" s="15">
        <f t="shared" si="37"/>
        <v>158</v>
      </c>
      <c r="L111" s="15">
        <v>100</v>
      </c>
      <c r="M111" s="15">
        <v>58</v>
      </c>
      <c r="N111" s="15">
        <f t="shared" si="38"/>
        <v>219</v>
      </c>
      <c r="O111" s="122">
        <v>134</v>
      </c>
      <c r="P111" s="122">
        <v>85</v>
      </c>
      <c r="Q111" s="15">
        <f t="shared" si="39"/>
        <v>531</v>
      </c>
      <c r="R111" s="122">
        <v>202</v>
      </c>
      <c r="S111" s="122">
        <v>329</v>
      </c>
      <c r="T111" s="7">
        <v>1094</v>
      </c>
      <c r="U111" s="7">
        <v>555</v>
      </c>
      <c r="V111" s="7">
        <v>539</v>
      </c>
      <c r="W111" s="123">
        <f t="shared" si="45"/>
        <v>0</v>
      </c>
      <c r="X111" s="123">
        <f t="shared" si="45"/>
        <v>0</v>
      </c>
      <c r="Y111" s="123">
        <f t="shared" si="45"/>
        <v>0</v>
      </c>
    </row>
    <row r="112" spans="1:25">
      <c r="A112" s="187"/>
      <c r="B112" s="195"/>
      <c r="C112" s="19" t="s">
        <v>68</v>
      </c>
      <c r="D112" s="38" t="s">
        <v>69</v>
      </c>
      <c r="E112" s="15">
        <f t="shared" si="40"/>
        <v>358</v>
      </c>
      <c r="F112" s="15">
        <f t="shared" si="55"/>
        <v>178</v>
      </c>
      <c r="G112" s="15">
        <f t="shared" si="55"/>
        <v>180</v>
      </c>
      <c r="H112" s="15">
        <f t="shared" si="36"/>
        <v>93</v>
      </c>
      <c r="I112" s="15">
        <v>48</v>
      </c>
      <c r="J112" s="15">
        <v>45</v>
      </c>
      <c r="K112" s="15">
        <f t="shared" si="37"/>
        <v>75</v>
      </c>
      <c r="L112" s="15">
        <v>31</v>
      </c>
      <c r="M112" s="15">
        <v>44</v>
      </c>
      <c r="N112" s="15">
        <f t="shared" si="38"/>
        <v>90</v>
      </c>
      <c r="O112" s="122">
        <v>49</v>
      </c>
      <c r="P112" s="122">
        <v>41</v>
      </c>
      <c r="Q112" s="15">
        <f t="shared" si="39"/>
        <v>100</v>
      </c>
      <c r="R112" s="122">
        <v>50</v>
      </c>
      <c r="S112" s="122">
        <v>50</v>
      </c>
      <c r="T112" s="7">
        <v>253</v>
      </c>
      <c r="U112" s="7">
        <v>128</v>
      </c>
      <c r="V112" s="7">
        <v>125</v>
      </c>
      <c r="W112" s="123">
        <f t="shared" si="45"/>
        <v>-105</v>
      </c>
      <c r="X112" s="123">
        <f t="shared" si="45"/>
        <v>-50</v>
      </c>
      <c r="Y112" s="123">
        <f t="shared" si="45"/>
        <v>-55</v>
      </c>
    </row>
    <row r="113" spans="1:25">
      <c r="A113" s="187"/>
      <c r="B113" s="195"/>
      <c r="C113" s="19" t="s">
        <v>70</v>
      </c>
      <c r="D113" s="28" t="s">
        <v>71</v>
      </c>
      <c r="E113" s="15">
        <f t="shared" si="40"/>
        <v>458</v>
      </c>
      <c r="F113" s="15">
        <f t="shared" si="55"/>
        <v>190</v>
      </c>
      <c r="G113" s="15">
        <f t="shared" si="55"/>
        <v>268</v>
      </c>
      <c r="H113" s="15">
        <f t="shared" si="36"/>
        <v>101</v>
      </c>
      <c r="I113" s="15">
        <v>42</v>
      </c>
      <c r="J113" s="15">
        <v>59</v>
      </c>
      <c r="K113" s="15">
        <f t="shared" si="37"/>
        <v>20</v>
      </c>
      <c r="L113" s="15">
        <v>8</v>
      </c>
      <c r="M113" s="15">
        <v>12</v>
      </c>
      <c r="N113" s="15">
        <f t="shared" si="38"/>
        <v>75</v>
      </c>
      <c r="O113" s="122">
        <v>36</v>
      </c>
      <c r="P113" s="122">
        <v>39</v>
      </c>
      <c r="Q113" s="15">
        <f t="shared" si="39"/>
        <v>262</v>
      </c>
      <c r="R113" s="122">
        <v>104</v>
      </c>
      <c r="S113" s="122">
        <v>158</v>
      </c>
      <c r="T113" s="7">
        <v>542</v>
      </c>
      <c r="U113" s="7">
        <v>273</v>
      </c>
      <c r="V113" s="7">
        <v>269</v>
      </c>
      <c r="W113" s="123">
        <f t="shared" si="45"/>
        <v>84</v>
      </c>
      <c r="X113" s="123">
        <f t="shared" si="45"/>
        <v>83</v>
      </c>
      <c r="Y113" s="123">
        <f t="shared" si="45"/>
        <v>1</v>
      </c>
    </row>
    <row r="114" spans="1:25" ht="56.25">
      <c r="A114" s="187"/>
      <c r="B114" s="195"/>
      <c r="C114" s="19" t="s">
        <v>74</v>
      </c>
      <c r="D114" s="39" t="s">
        <v>75</v>
      </c>
      <c r="E114" s="15">
        <f t="shared" si="40"/>
        <v>22</v>
      </c>
      <c r="F114" s="15">
        <f t="shared" si="55"/>
        <v>11</v>
      </c>
      <c r="G114" s="15">
        <f t="shared" si="55"/>
        <v>11</v>
      </c>
      <c r="H114" s="15">
        <f t="shared" si="36"/>
        <v>0</v>
      </c>
      <c r="I114" s="15">
        <v>0</v>
      </c>
      <c r="J114" s="15">
        <v>0</v>
      </c>
      <c r="K114" s="15">
        <f t="shared" si="37"/>
        <v>1</v>
      </c>
      <c r="L114" s="15">
        <v>1</v>
      </c>
      <c r="M114" s="15">
        <v>0</v>
      </c>
      <c r="N114" s="15">
        <f t="shared" si="38"/>
        <v>0</v>
      </c>
      <c r="O114" s="122">
        <v>0</v>
      </c>
      <c r="P114" s="122">
        <v>0</v>
      </c>
      <c r="Q114" s="15">
        <f t="shared" si="39"/>
        <v>21</v>
      </c>
      <c r="R114" s="122">
        <v>10</v>
      </c>
      <c r="S114" s="122">
        <v>11</v>
      </c>
      <c r="T114" s="7">
        <v>22</v>
      </c>
      <c r="U114" s="7">
        <v>11</v>
      </c>
      <c r="V114" s="7">
        <v>11</v>
      </c>
      <c r="W114" s="123">
        <f t="shared" si="45"/>
        <v>0</v>
      </c>
      <c r="X114" s="123">
        <f t="shared" si="45"/>
        <v>0</v>
      </c>
      <c r="Y114" s="123">
        <f t="shared" si="45"/>
        <v>0</v>
      </c>
    </row>
    <row r="115" spans="1:25">
      <c r="A115" s="31">
        <v>9</v>
      </c>
      <c r="B115" s="32">
        <v>34</v>
      </c>
      <c r="C115" s="41"/>
      <c r="D115" s="54" t="s">
        <v>27</v>
      </c>
      <c r="E115" s="42">
        <f t="shared" si="40"/>
        <v>1431</v>
      </c>
      <c r="F115" s="42">
        <f t="shared" si="55"/>
        <v>715</v>
      </c>
      <c r="G115" s="42">
        <f t="shared" si="55"/>
        <v>716</v>
      </c>
      <c r="H115" s="42">
        <f t="shared" si="36"/>
        <v>115</v>
      </c>
      <c r="I115" s="42">
        <f>SUM(I116:I117)</f>
        <v>57</v>
      </c>
      <c r="J115" s="42">
        <f>SUM(J116:J117)</f>
        <v>58</v>
      </c>
      <c r="K115" s="42">
        <f t="shared" si="37"/>
        <v>108</v>
      </c>
      <c r="L115" s="42">
        <f>SUM(L116:L117)</f>
        <v>61</v>
      </c>
      <c r="M115" s="42">
        <f>SUM(M116:M117)</f>
        <v>47</v>
      </c>
      <c r="N115" s="42">
        <f t="shared" si="38"/>
        <v>98</v>
      </c>
      <c r="O115" s="42">
        <f>SUM(O116:O117)</f>
        <v>53</v>
      </c>
      <c r="P115" s="42">
        <f>SUM(P116:P117)</f>
        <v>45</v>
      </c>
      <c r="Q115" s="42">
        <f t="shared" si="39"/>
        <v>1110</v>
      </c>
      <c r="R115" s="42">
        <f>SUM(R116:R117)</f>
        <v>544</v>
      </c>
      <c r="S115" s="42">
        <f>SUM(S116:S117)</f>
        <v>566</v>
      </c>
      <c r="T115" s="125">
        <v>1431</v>
      </c>
      <c r="U115" s="125">
        <v>715</v>
      </c>
      <c r="V115" s="125">
        <v>716</v>
      </c>
      <c r="W115" s="124">
        <f t="shared" si="45"/>
        <v>0</v>
      </c>
      <c r="X115" s="124">
        <f t="shared" si="45"/>
        <v>0</v>
      </c>
      <c r="Y115" s="124">
        <f t="shared" si="45"/>
        <v>0</v>
      </c>
    </row>
    <row r="116" spans="1:25" ht="37.5">
      <c r="A116" s="187"/>
      <c r="B116" s="190"/>
      <c r="C116" s="14"/>
      <c r="D116" s="9" t="s">
        <v>18</v>
      </c>
      <c r="E116" s="15">
        <f t="shared" si="40"/>
        <v>231</v>
      </c>
      <c r="F116" s="15">
        <f t="shared" si="55"/>
        <v>115</v>
      </c>
      <c r="G116" s="15">
        <f t="shared" si="55"/>
        <v>116</v>
      </c>
      <c r="H116" s="15">
        <f t="shared" si="36"/>
        <v>5</v>
      </c>
      <c r="I116" s="15">
        <v>4</v>
      </c>
      <c r="J116" s="15">
        <v>1</v>
      </c>
      <c r="K116" s="15">
        <f t="shared" si="37"/>
        <v>3</v>
      </c>
      <c r="L116" s="15">
        <v>2</v>
      </c>
      <c r="M116" s="15">
        <v>1</v>
      </c>
      <c r="N116" s="15">
        <f t="shared" si="38"/>
        <v>4</v>
      </c>
      <c r="O116" s="122">
        <v>4</v>
      </c>
      <c r="P116" s="122">
        <v>0</v>
      </c>
      <c r="Q116" s="15">
        <f t="shared" si="39"/>
        <v>219</v>
      </c>
      <c r="R116" s="122">
        <v>105</v>
      </c>
      <c r="S116" s="122">
        <v>114</v>
      </c>
      <c r="T116" s="7">
        <v>231</v>
      </c>
      <c r="U116" s="7">
        <v>115</v>
      </c>
      <c r="V116" s="7">
        <v>116</v>
      </c>
      <c r="W116" s="123">
        <f t="shared" si="45"/>
        <v>0</v>
      </c>
      <c r="X116" s="123">
        <f t="shared" si="45"/>
        <v>0</v>
      </c>
      <c r="Y116" s="123">
        <f t="shared" si="45"/>
        <v>0</v>
      </c>
    </row>
    <row r="117" spans="1:25" ht="37.5">
      <c r="A117" s="187"/>
      <c r="B117" s="190"/>
      <c r="C117" s="12"/>
      <c r="D117" s="10" t="s">
        <v>13</v>
      </c>
      <c r="E117" s="17">
        <f t="shared" si="40"/>
        <v>1200</v>
      </c>
      <c r="F117" s="17">
        <f t="shared" ref="F117:G118" si="68">+I117+L117+O117+R117</f>
        <v>600</v>
      </c>
      <c r="G117" s="17">
        <f t="shared" si="68"/>
        <v>600</v>
      </c>
      <c r="H117" s="17">
        <f t="shared" si="36"/>
        <v>110</v>
      </c>
      <c r="I117" s="17">
        <f>SUM(I118:I126)</f>
        <v>53</v>
      </c>
      <c r="J117" s="17">
        <f>SUM(J118:J126)</f>
        <v>57</v>
      </c>
      <c r="K117" s="17">
        <f t="shared" si="37"/>
        <v>105</v>
      </c>
      <c r="L117" s="17">
        <f>SUM(L118:L126)</f>
        <v>59</v>
      </c>
      <c r="M117" s="17">
        <f>SUM(M118:M126)</f>
        <v>46</v>
      </c>
      <c r="N117" s="17">
        <f t="shared" si="38"/>
        <v>94</v>
      </c>
      <c r="O117" s="17">
        <f>SUM(O118:O126)</f>
        <v>49</v>
      </c>
      <c r="P117" s="17">
        <f>SUM(P118:P126)</f>
        <v>45</v>
      </c>
      <c r="Q117" s="17">
        <f t="shared" si="39"/>
        <v>891</v>
      </c>
      <c r="R117" s="17">
        <f>SUM(R118:R126)</f>
        <v>439</v>
      </c>
      <c r="S117" s="17">
        <f>SUM(S118:S126)</f>
        <v>452</v>
      </c>
      <c r="T117" s="7">
        <v>1200</v>
      </c>
      <c r="U117" s="7">
        <v>600</v>
      </c>
      <c r="V117" s="7">
        <v>600</v>
      </c>
      <c r="W117" s="123">
        <f t="shared" si="45"/>
        <v>0</v>
      </c>
      <c r="X117" s="123">
        <f t="shared" si="45"/>
        <v>0</v>
      </c>
      <c r="Y117" s="123">
        <f t="shared" si="45"/>
        <v>0</v>
      </c>
    </row>
    <row r="118" spans="1:25">
      <c r="A118" s="187"/>
      <c r="B118" s="190"/>
      <c r="C118" s="19" t="s">
        <v>62</v>
      </c>
      <c r="D118" s="20" t="s">
        <v>63</v>
      </c>
      <c r="E118" s="15">
        <f t="shared" si="40"/>
        <v>120</v>
      </c>
      <c r="F118" s="15">
        <f t="shared" si="68"/>
        <v>60</v>
      </c>
      <c r="G118" s="15">
        <f t="shared" si="68"/>
        <v>60</v>
      </c>
      <c r="H118" s="15">
        <f t="shared" si="36"/>
        <v>0</v>
      </c>
      <c r="I118" s="15">
        <v>0</v>
      </c>
      <c r="J118" s="15">
        <v>0</v>
      </c>
      <c r="K118" s="15">
        <f t="shared" si="37"/>
        <v>0</v>
      </c>
      <c r="L118" s="15">
        <v>0</v>
      </c>
      <c r="M118" s="15">
        <v>0</v>
      </c>
      <c r="N118" s="15">
        <f t="shared" si="38"/>
        <v>0</v>
      </c>
      <c r="O118" s="122">
        <v>0</v>
      </c>
      <c r="P118" s="122">
        <v>0</v>
      </c>
      <c r="Q118" s="15">
        <f t="shared" si="39"/>
        <v>120</v>
      </c>
      <c r="R118" s="122">
        <v>60</v>
      </c>
      <c r="S118" s="122">
        <v>60</v>
      </c>
      <c r="T118" s="7">
        <v>120</v>
      </c>
      <c r="U118" s="7">
        <v>60</v>
      </c>
      <c r="V118" s="7">
        <v>60</v>
      </c>
      <c r="W118" s="123">
        <f t="shared" si="45"/>
        <v>0</v>
      </c>
      <c r="X118" s="123">
        <f t="shared" si="45"/>
        <v>0</v>
      </c>
      <c r="Y118" s="123">
        <f t="shared" si="45"/>
        <v>0</v>
      </c>
    </row>
    <row r="119" spans="1:25">
      <c r="A119" s="187"/>
      <c r="B119" s="190"/>
      <c r="C119" s="19" t="s">
        <v>77</v>
      </c>
      <c r="D119" s="20" t="s">
        <v>78</v>
      </c>
      <c r="E119" s="15">
        <f t="shared" si="40"/>
        <v>30</v>
      </c>
      <c r="F119" s="15">
        <f t="shared" ref="F119:G128" si="69">+I119+L119+O119+R119</f>
        <v>15</v>
      </c>
      <c r="G119" s="15">
        <f t="shared" si="69"/>
        <v>15</v>
      </c>
      <c r="H119" s="15">
        <f t="shared" si="36"/>
        <v>0</v>
      </c>
      <c r="I119" s="15">
        <v>0</v>
      </c>
      <c r="J119" s="15">
        <v>0</v>
      </c>
      <c r="K119" s="15">
        <f t="shared" si="37"/>
        <v>0</v>
      </c>
      <c r="L119" s="15">
        <v>0</v>
      </c>
      <c r="M119" s="15">
        <v>0</v>
      </c>
      <c r="N119" s="15">
        <f t="shared" si="38"/>
        <v>0</v>
      </c>
      <c r="O119" s="122">
        <v>0</v>
      </c>
      <c r="P119" s="122">
        <v>0</v>
      </c>
      <c r="Q119" s="15">
        <f t="shared" si="39"/>
        <v>30</v>
      </c>
      <c r="R119" s="122">
        <v>15</v>
      </c>
      <c r="S119" s="122">
        <v>15</v>
      </c>
      <c r="T119" s="7">
        <v>30</v>
      </c>
      <c r="U119" s="7">
        <v>15</v>
      </c>
      <c r="V119" s="7">
        <v>15</v>
      </c>
      <c r="W119" s="123">
        <f t="shared" si="45"/>
        <v>0</v>
      </c>
      <c r="X119" s="123">
        <f t="shared" si="45"/>
        <v>0</v>
      </c>
      <c r="Y119" s="123">
        <f t="shared" si="45"/>
        <v>0</v>
      </c>
    </row>
    <row r="120" spans="1:25">
      <c r="A120" s="187"/>
      <c r="B120" s="190"/>
      <c r="C120" s="19" t="s">
        <v>47</v>
      </c>
      <c r="D120" s="23" t="s">
        <v>48</v>
      </c>
      <c r="E120" s="15">
        <f t="shared" si="40"/>
        <v>160</v>
      </c>
      <c r="F120" s="15">
        <f t="shared" si="69"/>
        <v>80</v>
      </c>
      <c r="G120" s="15">
        <f t="shared" si="69"/>
        <v>80</v>
      </c>
      <c r="H120" s="15">
        <f t="shared" si="36"/>
        <v>4</v>
      </c>
      <c r="I120" s="15">
        <v>2</v>
      </c>
      <c r="J120" s="15">
        <v>2</v>
      </c>
      <c r="K120" s="15">
        <f t="shared" si="37"/>
        <v>0</v>
      </c>
      <c r="L120" s="15">
        <v>0</v>
      </c>
      <c r="M120" s="15">
        <v>0</v>
      </c>
      <c r="N120" s="15">
        <f t="shared" si="38"/>
        <v>0</v>
      </c>
      <c r="O120" s="122">
        <v>0</v>
      </c>
      <c r="P120" s="122">
        <v>0</v>
      </c>
      <c r="Q120" s="15">
        <f t="shared" si="39"/>
        <v>156</v>
      </c>
      <c r="R120" s="122">
        <v>78</v>
      </c>
      <c r="S120" s="122">
        <v>78</v>
      </c>
      <c r="T120" s="7">
        <v>160</v>
      </c>
      <c r="U120" s="7">
        <v>80</v>
      </c>
      <c r="V120" s="7">
        <v>80</v>
      </c>
      <c r="W120" s="123">
        <f t="shared" si="45"/>
        <v>0</v>
      </c>
      <c r="X120" s="123">
        <f t="shared" si="45"/>
        <v>0</v>
      </c>
      <c r="Y120" s="123">
        <f t="shared" si="45"/>
        <v>0</v>
      </c>
    </row>
    <row r="121" spans="1:25">
      <c r="A121" s="187"/>
      <c r="B121" s="190"/>
      <c r="C121" s="19" t="s">
        <v>51</v>
      </c>
      <c r="D121" s="20" t="s">
        <v>52</v>
      </c>
      <c r="E121" s="15">
        <f t="shared" si="40"/>
        <v>120</v>
      </c>
      <c r="F121" s="15">
        <f t="shared" si="69"/>
        <v>60</v>
      </c>
      <c r="G121" s="15">
        <f t="shared" si="69"/>
        <v>60</v>
      </c>
      <c r="H121" s="15">
        <f t="shared" si="36"/>
        <v>0</v>
      </c>
      <c r="I121" s="15">
        <v>0</v>
      </c>
      <c r="J121" s="15">
        <v>0</v>
      </c>
      <c r="K121" s="15">
        <f t="shared" si="37"/>
        <v>0</v>
      </c>
      <c r="L121" s="15">
        <v>0</v>
      </c>
      <c r="M121" s="15">
        <v>0</v>
      </c>
      <c r="N121" s="15">
        <f t="shared" si="38"/>
        <v>0</v>
      </c>
      <c r="O121" s="122">
        <v>0</v>
      </c>
      <c r="P121" s="122">
        <v>0</v>
      </c>
      <c r="Q121" s="15">
        <f t="shared" si="39"/>
        <v>120</v>
      </c>
      <c r="R121" s="122">
        <v>60</v>
      </c>
      <c r="S121" s="122">
        <v>60</v>
      </c>
      <c r="T121" s="7">
        <v>120</v>
      </c>
      <c r="U121" s="7">
        <v>60</v>
      </c>
      <c r="V121" s="7">
        <v>60</v>
      </c>
      <c r="W121" s="123">
        <f t="shared" si="45"/>
        <v>0</v>
      </c>
      <c r="X121" s="123">
        <f t="shared" si="45"/>
        <v>0</v>
      </c>
      <c r="Y121" s="123">
        <f t="shared" si="45"/>
        <v>0</v>
      </c>
    </row>
    <row r="122" spans="1:25">
      <c r="A122" s="187"/>
      <c r="B122" s="190"/>
      <c r="C122" s="19" t="s">
        <v>53</v>
      </c>
      <c r="D122" s="20" t="s">
        <v>54</v>
      </c>
      <c r="E122" s="15">
        <f t="shared" si="40"/>
        <v>120</v>
      </c>
      <c r="F122" s="15">
        <f t="shared" si="69"/>
        <v>60</v>
      </c>
      <c r="G122" s="15">
        <f t="shared" si="69"/>
        <v>60</v>
      </c>
      <c r="H122" s="15">
        <f t="shared" si="36"/>
        <v>0</v>
      </c>
      <c r="I122" s="15">
        <v>0</v>
      </c>
      <c r="J122" s="15">
        <v>0</v>
      </c>
      <c r="K122" s="15">
        <f t="shared" si="37"/>
        <v>0</v>
      </c>
      <c r="L122" s="15">
        <v>0</v>
      </c>
      <c r="M122" s="15">
        <v>0</v>
      </c>
      <c r="N122" s="15">
        <f t="shared" si="38"/>
        <v>0</v>
      </c>
      <c r="O122" s="122">
        <v>0</v>
      </c>
      <c r="P122" s="122">
        <v>0</v>
      </c>
      <c r="Q122" s="15">
        <f t="shared" si="39"/>
        <v>120</v>
      </c>
      <c r="R122" s="122">
        <v>60</v>
      </c>
      <c r="S122" s="122">
        <v>60</v>
      </c>
      <c r="T122" s="7">
        <v>120</v>
      </c>
      <c r="U122" s="7">
        <v>60</v>
      </c>
      <c r="V122" s="7">
        <v>60</v>
      </c>
      <c r="W122" s="123">
        <f t="shared" si="45"/>
        <v>0</v>
      </c>
      <c r="X122" s="123">
        <f t="shared" si="45"/>
        <v>0</v>
      </c>
      <c r="Y122" s="123">
        <f t="shared" si="45"/>
        <v>0</v>
      </c>
    </row>
    <row r="123" spans="1:25">
      <c r="A123" s="187"/>
      <c r="B123" s="190"/>
      <c r="C123" s="19" t="s">
        <v>58</v>
      </c>
      <c r="D123" s="28" t="s">
        <v>59</v>
      </c>
      <c r="E123" s="15">
        <f t="shared" si="40"/>
        <v>380</v>
      </c>
      <c r="F123" s="15">
        <f t="shared" si="69"/>
        <v>190</v>
      </c>
      <c r="G123" s="15">
        <f t="shared" si="69"/>
        <v>190</v>
      </c>
      <c r="H123" s="15">
        <f t="shared" si="36"/>
        <v>106</v>
      </c>
      <c r="I123" s="15">
        <v>51</v>
      </c>
      <c r="J123" s="15">
        <v>55</v>
      </c>
      <c r="K123" s="15">
        <f t="shared" si="37"/>
        <v>105</v>
      </c>
      <c r="L123" s="15">
        <v>59</v>
      </c>
      <c r="M123" s="15">
        <v>46</v>
      </c>
      <c r="N123" s="15">
        <f t="shared" si="38"/>
        <v>93</v>
      </c>
      <c r="O123" s="122">
        <v>48</v>
      </c>
      <c r="P123" s="122">
        <v>45</v>
      </c>
      <c r="Q123" s="15">
        <f t="shared" si="39"/>
        <v>76</v>
      </c>
      <c r="R123" s="122">
        <v>32</v>
      </c>
      <c r="S123" s="122">
        <v>44</v>
      </c>
      <c r="T123" s="7">
        <v>380</v>
      </c>
      <c r="U123" s="7">
        <v>190</v>
      </c>
      <c r="V123" s="7">
        <v>190</v>
      </c>
      <c r="W123" s="123">
        <f t="shared" si="45"/>
        <v>0</v>
      </c>
      <c r="X123" s="123">
        <f t="shared" si="45"/>
        <v>0</v>
      </c>
      <c r="Y123" s="123">
        <f t="shared" si="45"/>
        <v>0</v>
      </c>
    </row>
    <row r="124" spans="1:25">
      <c r="A124" s="187"/>
      <c r="B124" s="190"/>
      <c r="C124" s="19" t="s">
        <v>68</v>
      </c>
      <c r="D124" s="38" t="s">
        <v>69</v>
      </c>
      <c r="E124" s="15">
        <f t="shared" si="40"/>
        <v>30</v>
      </c>
      <c r="F124" s="15">
        <f t="shared" si="69"/>
        <v>15</v>
      </c>
      <c r="G124" s="15">
        <f t="shared" si="69"/>
        <v>15</v>
      </c>
      <c r="H124" s="15">
        <f t="shared" si="36"/>
        <v>0</v>
      </c>
      <c r="I124" s="15">
        <v>0</v>
      </c>
      <c r="J124" s="15">
        <v>0</v>
      </c>
      <c r="K124" s="15">
        <f t="shared" si="37"/>
        <v>0</v>
      </c>
      <c r="L124" s="15">
        <v>0</v>
      </c>
      <c r="M124" s="15">
        <v>0</v>
      </c>
      <c r="N124" s="15">
        <f t="shared" si="38"/>
        <v>1</v>
      </c>
      <c r="O124" s="122">
        <v>1</v>
      </c>
      <c r="P124" s="122">
        <v>0</v>
      </c>
      <c r="Q124" s="15">
        <f t="shared" si="39"/>
        <v>29</v>
      </c>
      <c r="R124" s="122">
        <v>14</v>
      </c>
      <c r="S124" s="122">
        <v>15</v>
      </c>
      <c r="T124" s="7">
        <v>30</v>
      </c>
      <c r="U124" s="7">
        <v>15</v>
      </c>
      <c r="V124" s="7">
        <v>15</v>
      </c>
      <c r="W124" s="123">
        <f t="shared" si="45"/>
        <v>0</v>
      </c>
      <c r="X124" s="123">
        <f t="shared" si="45"/>
        <v>0</v>
      </c>
      <c r="Y124" s="123">
        <f t="shared" si="45"/>
        <v>0</v>
      </c>
    </row>
    <row r="125" spans="1:25" ht="75">
      <c r="A125" s="187"/>
      <c r="B125" s="190"/>
      <c r="C125" s="19" t="s">
        <v>72</v>
      </c>
      <c r="D125" s="39" t="s">
        <v>73</v>
      </c>
      <c r="E125" s="15">
        <f t="shared" si="40"/>
        <v>120</v>
      </c>
      <c r="F125" s="15">
        <f t="shared" si="69"/>
        <v>60</v>
      </c>
      <c r="G125" s="15">
        <f t="shared" si="69"/>
        <v>60</v>
      </c>
      <c r="H125" s="15">
        <f t="shared" si="36"/>
        <v>0</v>
      </c>
      <c r="I125" s="15">
        <v>0</v>
      </c>
      <c r="J125" s="15">
        <v>0</v>
      </c>
      <c r="K125" s="15">
        <f t="shared" si="37"/>
        <v>0</v>
      </c>
      <c r="L125" s="15">
        <v>0</v>
      </c>
      <c r="M125" s="15">
        <v>0</v>
      </c>
      <c r="N125" s="15">
        <f t="shared" si="38"/>
        <v>0</v>
      </c>
      <c r="O125" s="122">
        <v>0</v>
      </c>
      <c r="P125" s="122">
        <v>0</v>
      </c>
      <c r="Q125" s="15">
        <f t="shared" si="39"/>
        <v>120</v>
      </c>
      <c r="R125" s="122">
        <v>60</v>
      </c>
      <c r="S125" s="122">
        <v>60</v>
      </c>
      <c r="T125" s="7">
        <v>120</v>
      </c>
      <c r="U125" s="7">
        <v>60</v>
      </c>
      <c r="V125" s="7">
        <v>60</v>
      </c>
      <c r="W125" s="123">
        <f t="shared" si="45"/>
        <v>0</v>
      </c>
      <c r="X125" s="123">
        <f t="shared" si="45"/>
        <v>0</v>
      </c>
      <c r="Y125" s="123">
        <f t="shared" si="45"/>
        <v>0</v>
      </c>
    </row>
    <row r="126" spans="1:25" ht="56.25">
      <c r="A126" s="187"/>
      <c r="B126" s="190"/>
      <c r="C126" s="19" t="s">
        <v>74</v>
      </c>
      <c r="D126" s="39" t="s">
        <v>75</v>
      </c>
      <c r="E126" s="15">
        <f t="shared" si="40"/>
        <v>120</v>
      </c>
      <c r="F126" s="15">
        <f t="shared" si="69"/>
        <v>60</v>
      </c>
      <c r="G126" s="15">
        <f t="shared" si="69"/>
        <v>60</v>
      </c>
      <c r="H126" s="15">
        <f t="shared" si="36"/>
        <v>0</v>
      </c>
      <c r="I126" s="15">
        <v>0</v>
      </c>
      <c r="J126" s="15">
        <v>0</v>
      </c>
      <c r="K126" s="15">
        <f t="shared" si="37"/>
        <v>0</v>
      </c>
      <c r="L126" s="15">
        <v>0</v>
      </c>
      <c r="M126" s="15">
        <v>0</v>
      </c>
      <c r="N126" s="15">
        <f t="shared" si="38"/>
        <v>0</v>
      </c>
      <c r="O126" s="122">
        <v>0</v>
      </c>
      <c r="P126" s="122">
        <v>0</v>
      </c>
      <c r="Q126" s="15">
        <f t="shared" si="39"/>
        <v>120</v>
      </c>
      <c r="R126" s="122">
        <v>60</v>
      </c>
      <c r="S126" s="122">
        <v>60</v>
      </c>
      <c r="T126" s="7">
        <v>120</v>
      </c>
      <c r="U126" s="7">
        <v>60</v>
      </c>
      <c r="V126" s="7">
        <v>60</v>
      </c>
      <c r="W126" s="123">
        <f t="shared" si="45"/>
        <v>0</v>
      </c>
      <c r="X126" s="123">
        <f t="shared" si="45"/>
        <v>0</v>
      </c>
      <c r="Y126" s="123">
        <f t="shared" si="45"/>
        <v>0</v>
      </c>
    </row>
    <row r="127" spans="1:25">
      <c r="A127" s="31">
        <v>10</v>
      </c>
      <c r="B127" s="32">
        <v>37</v>
      </c>
      <c r="C127" s="41"/>
      <c r="D127" s="33" t="s">
        <v>83</v>
      </c>
      <c r="E127" s="42">
        <f t="shared" si="40"/>
        <v>490</v>
      </c>
      <c r="F127" s="42">
        <f t="shared" si="69"/>
        <v>191</v>
      </c>
      <c r="G127" s="42">
        <f t="shared" si="69"/>
        <v>299</v>
      </c>
      <c r="H127" s="42">
        <f t="shared" si="36"/>
        <v>147</v>
      </c>
      <c r="I127" s="42">
        <f>SUM(I128:I129)</f>
        <v>69</v>
      </c>
      <c r="J127" s="42">
        <f>SUM(J128:J129)</f>
        <v>78</v>
      </c>
      <c r="K127" s="42">
        <f t="shared" si="37"/>
        <v>79</v>
      </c>
      <c r="L127" s="42">
        <f>SUM(L128:L129)</f>
        <v>33</v>
      </c>
      <c r="M127" s="42">
        <f>SUM(M128:M129)</f>
        <v>46</v>
      </c>
      <c r="N127" s="42">
        <f t="shared" si="38"/>
        <v>102</v>
      </c>
      <c r="O127" s="42">
        <f>SUM(O128:O129)</f>
        <v>38</v>
      </c>
      <c r="P127" s="42">
        <f>SUM(P128:P129)</f>
        <v>64</v>
      </c>
      <c r="Q127" s="42">
        <f t="shared" si="39"/>
        <v>162</v>
      </c>
      <c r="R127" s="42">
        <f>SUM(R128:R129)</f>
        <v>51</v>
      </c>
      <c r="S127" s="42">
        <f>SUM(S128:S129)</f>
        <v>111</v>
      </c>
      <c r="T127" s="125">
        <v>490</v>
      </c>
      <c r="U127" s="125">
        <v>178</v>
      </c>
      <c r="V127" s="125">
        <v>312</v>
      </c>
      <c r="W127" s="124">
        <f t="shared" si="45"/>
        <v>0</v>
      </c>
      <c r="X127" s="124">
        <f t="shared" si="45"/>
        <v>-13</v>
      </c>
      <c r="Y127" s="124">
        <f t="shared" si="45"/>
        <v>13</v>
      </c>
    </row>
    <row r="128" spans="1:25" ht="37.5">
      <c r="A128" s="187"/>
      <c r="B128" s="190"/>
      <c r="C128" s="14"/>
      <c r="D128" s="9" t="s">
        <v>18</v>
      </c>
      <c r="E128" s="15">
        <f t="shared" si="40"/>
        <v>30</v>
      </c>
      <c r="F128" s="15">
        <f t="shared" si="69"/>
        <v>12</v>
      </c>
      <c r="G128" s="15">
        <f t="shared" si="69"/>
        <v>18</v>
      </c>
      <c r="H128" s="15">
        <f t="shared" si="36"/>
        <v>0</v>
      </c>
      <c r="I128" s="15">
        <v>0</v>
      </c>
      <c r="J128" s="15">
        <v>0</v>
      </c>
      <c r="K128" s="15">
        <f t="shared" si="37"/>
        <v>0</v>
      </c>
      <c r="L128" s="15">
        <v>0</v>
      </c>
      <c r="M128" s="15">
        <v>0</v>
      </c>
      <c r="N128" s="15">
        <f t="shared" si="38"/>
        <v>0</v>
      </c>
      <c r="O128" s="122">
        <v>0</v>
      </c>
      <c r="P128" s="122">
        <v>0</v>
      </c>
      <c r="Q128" s="15">
        <f t="shared" si="39"/>
        <v>30</v>
      </c>
      <c r="R128" s="122">
        <v>12</v>
      </c>
      <c r="S128" s="122">
        <v>18</v>
      </c>
      <c r="T128" s="7">
        <v>30</v>
      </c>
      <c r="U128" s="7">
        <v>12</v>
      </c>
      <c r="V128" s="7">
        <v>18</v>
      </c>
      <c r="W128" s="123">
        <f t="shared" si="45"/>
        <v>0</v>
      </c>
      <c r="X128" s="123">
        <f t="shared" si="45"/>
        <v>0</v>
      </c>
      <c r="Y128" s="123">
        <f t="shared" si="45"/>
        <v>0</v>
      </c>
    </row>
    <row r="129" spans="1:25" ht="37.5">
      <c r="A129" s="187"/>
      <c r="B129" s="190"/>
      <c r="C129" s="19"/>
      <c r="D129" s="10" t="s">
        <v>13</v>
      </c>
      <c r="E129" s="17">
        <f t="shared" si="40"/>
        <v>460</v>
      </c>
      <c r="F129" s="17">
        <f t="shared" ref="F129:G136" si="70">+I129+L129+O129+R129</f>
        <v>179</v>
      </c>
      <c r="G129" s="17">
        <f t="shared" si="70"/>
        <v>281</v>
      </c>
      <c r="H129" s="17">
        <f t="shared" si="36"/>
        <v>147</v>
      </c>
      <c r="I129" s="17">
        <f>SUM(I130:I136)</f>
        <v>69</v>
      </c>
      <c r="J129" s="17">
        <f>SUM(J130:J136)</f>
        <v>78</v>
      </c>
      <c r="K129" s="17">
        <f t="shared" si="37"/>
        <v>79</v>
      </c>
      <c r="L129" s="17">
        <f>SUM(L130:L136)</f>
        <v>33</v>
      </c>
      <c r="M129" s="17">
        <f>SUM(M130:M136)</f>
        <v>46</v>
      </c>
      <c r="N129" s="17">
        <f t="shared" si="38"/>
        <v>102</v>
      </c>
      <c r="O129" s="17">
        <f>SUM(O130:O136)</f>
        <v>38</v>
      </c>
      <c r="P129" s="17">
        <f>SUM(P130:P136)</f>
        <v>64</v>
      </c>
      <c r="Q129" s="17">
        <f t="shared" si="39"/>
        <v>132</v>
      </c>
      <c r="R129" s="17">
        <f>SUM(R130:R136)</f>
        <v>39</v>
      </c>
      <c r="S129" s="17">
        <f>SUM(S130:S136)</f>
        <v>93</v>
      </c>
      <c r="T129" s="7">
        <v>460</v>
      </c>
      <c r="U129" s="7">
        <v>166</v>
      </c>
      <c r="V129" s="7">
        <v>294</v>
      </c>
      <c r="W129" s="123">
        <f t="shared" si="45"/>
        <v>0</v>
      </c>
      <c r="X129" s="123">
        <f t="shared" si="45"/>
        <v>-13</v>
      </c>
      <c r="Y129" s="123">
        <f t="shared" si="45"/>
        <v>13</v>
      </c>
    </row>
    <row r="130" spans="1:25">
      <c r="A130" s="187"/>
      <c r="B130" s="190"/>
      <c r="C130" s="19">
        <v>42</v>
      </c>
      <c r="D130" s="9" t="s">
        <v>46</v>
      </c>
      <c r="E130" s="15">
        <f t="shared" ref="E130" si="71">+F130+G130</f>
        <v>156</v>
      </c>
      <c r="F130" s="15">
        <f t="shared" ref="F130" si="72">+I130+L130+O130+R130</f>
        <v>50</v>
      </c>
      <c r="G130" s="15">
        <f t="shared" ref="G130" si="73">+J130+M130+P130+S130</f>
        <v>106</v>
      </c>
      <c r="H130" s="15">
        <f t="shared" ref="H130" si="74">+I130+J130</f>
        <v>55</v>
      </c>
      <c r="I130" s="15">
        <v>23</v>
      </c>
      <c r="J130" s="15">
        <v>32</v>
      </c>
      <c r="K130" s="15">
        <f t="shared" si="37"/>
        <v>21</v>
      </c>
      <c r="L130" s="15">
        <v>5</v>
      </c>
      <c r="M130" s="15">
        <v>16</v>
      </c>
      <c r="N130" s="15">
        <f t="shared" si="38"/>
        <v>54</v>
      </c>
      <c r="O130" s="122">
        <v>15</v>
      </c>
      <c r="P130" s="122">
        <v>39</v>
      </c>
      <c r="Q130" s="15">
        <f t="shared" si="39"/>
        <v>26</v>
      </c>
      <c r="R130" s="122">
        <v>7</v>
      </c>
      <c r="S130" s="122">
        <v>19</v>
      </c>
      <c r="T130" s="7">
        <v>55</v>
      </c>
      <c r="U130" s="7">
        <v>23</v>
      </c>
      <c r="V130" s="7">
        <v>32</v>
      </c>
      <c r="W130" s="123">
        <f t="shared" si="45"/>
        <v>-101</v>
      </c>
      <c r="X130" s="123">
        <f t="shared" si="45"/>
        <v>-27</v>
      </c>
      <c r="Y130" s="123">
        <f t="shared" si="45"/>
        <v>-74</v>
      </c>
    </row>
    <row r="131" spans="1:25">
      <c r="A131" s="187"/>
      <c r="B131" s="190"/>
      <c r="C131" s="19" t="s">
        <v>47</v>
      </c>
      <c r="D131" s="23" t="s">
        <v>48</v>
      </c>
      <c r="E131" s="15">
        <f t="shared" si="40"/>
        <v>27</v>
      </c>
      <c r="F131" s="15">
        <f t="shared" si="70"/>
        <v>9</v>
      </c>
      <c r="G131" s="15">
        <f t="shared" si="70"/>
        <v>18</v>
      </c>
      <c r="H131" s="15">
        <f t="shared" si="36"/>
        <v>3</v>
      </c>
      <c r="I131" s="15">
        <v>2</v>
      </c>
      <c r="J131" s="15">
        <v>1</v>
      </c>
      <c r="K131" s="15">
        <f t="shared" si="37"/>
        <v>1</v>
      </c>
      <c r="L131" s="15">
        <v>0</v>
      </c>
      <c r="M131" s="15">
        <v>1</v>
      </c>
      <c r="N131" s="15">
        <f t="shared" si="38"/>
        <v>11</v>
      </c>
      <c r="O131" s="122">
        <v>3</v>
      </c>
      <c r="P131" s="122">
        <v>8</v>
      </c>
      <c r="Q131" s="15">
        <f t="shared" si="39"/>
        <v>12</v>
      </c>
      <c r="R131" s="15">
        <v>4</v>
      </c>
      <c r="S131" s="122">
        <v>8</v>
      </c>
      <c r="T131" s="7">
        <v>32</v>
      </c>
      <c r="U131" s="7">
        <v>13</v>
      </c>
      <c r="V131" s="7">
        <v>19</v>
      </c>
      <c r="W131" s="123">
        <f t="shared" si="45"/>
        <v>5</v>
      </c>
      <c r="X131" s="123">
        <f t="shared" si="45"/>
        <v>4</v>
      </c>
      <c r="Y131" s="123">
        <f t="shared" si="45"/>
        <v>1</v>
      </c>
    </row>
    <row r="132" spans="1:25">
      <c r="A132" s="187"/>
      <c r="B132" s="190"/>
      <c r="C132" s="19" t="s">
        <v>51</v>
      </c>
      <c r="D132" s="20" t="s">
        <v>52</v>
      </c>
      <c r="E132" s="15">
        <f t="shared" si="40"/>
        <v>7</v>
      </c>
      <c r="F132" s="15">
        <f t="shared" si="70"/>
        <v>2</v>
      </c>
      <c r="G132" s="15">
        <f t="shared" si="70"/>
        <v>5</v>
      </c>
      <c r="H132" s="15">
        <f t="shared" si="36"/>
        <v>0</v>
      </c>
      <c r="I132" s="15">
        <v>0</v>
      </c>
      <c r="J132" s="15">
        <v>0</v>
      </c>
      <c r="K132" s="15">
        <f t="shared" si="37"/>
        <v>0</v>
      </c>
      <c r="L132" s="15">
        <v>0</v>
      </c>
      <c r="M132" s="15">
        <v>0</v>
      </c>
      <c r="N132" s="15">
        <f t="shared" si="38"/>
        <v>0</v>
      </c>
      <c r="O132" s="122">
        <v>0</v>
      </c>
      <c r="P132" s="122">
        <v>0</v>
      </c>
      <c r="Q132" s="15">
        <f t="shared" si="39"/>
        <v>7</v>
      </c>
      <c r="R132" s="15">
        <v>2</v>
      </c>
      <c r="S132" s="15">
        <v>5</v>
      </c>
      <c r="T132" s="7">
        <v>22</v>
      </c>
      <c r="U132" s="7">
        <v>6</v>
      </c>
      <c r="V132" s="7">
        <v>16</v>
      </c>
      <c r="W132" s="123">
        <f t="shared" si="45"/>
        <v>15</v>
      </c>
      <c r="X132" s="123">
        <f t="shared" si="45"/>
        <v>4</v>
      </c>
      <c r="Y132" s="123">
        <f t="shared" si="45"/>
        <v>11</v>
      </c>
    </row>
    <row r="133" spans="1:25">
      <c r="A133" s="187"/>
      <c r="B133" s="190"/>
      <c r="C133" s="19" t="s">
        <v>53</v>
      </c>
      <c r="D133" s="20" t="s">
        <v>54</v>
      </c>
      <c r="E133" s="15">
        <f t="shared" si="40"/>
        <v>7</v>
      </c>
      <c r="F133" s="15">
        <f t="shared" si="70"/>
        <v>1</v>
      </c>
      <c r="G133" s="15">
        <f t="shared" si="70"/>
        <v>6</v>
      </c>
      <c r="H133" s="15">
        <f t="shared" si="36"/>
        <v>1</v>
      </c>
      <c r="I133" s="15">
        <v>0</v>
      </c>
      <c r="J133" s="15">
        <v>1</v>
      </c>
      <c r="K133" s="15">
        <f t="shared" si="37"/>
        <v>0</v>
      </c>
      <c r="L133" s="15">
        <v>0</v>
      </c>
      <c r="M133" s="15">
        <v>0</v>
      </c>
      <c r="N133" s="15">
        <f t="shared" si="38"/>
        <v>0</v>
      </c>
      <c r="O133" s="122">
        <v>0</v>
      </c>
      <c r="P133" s="122">
        <v>0</v>
      </c>
      <c r="Q133" s="15">
        <f t="shared" si="39"/>
        <v>6</v>
      </c>
      <c r="R133" s="15">
        <v>1</v>
      </c>
      <c r="S133" s="15">
        <v>5</v>
      </c>
      <c r="T133" s="7">
        <v>17</v>
      </c>
      <c r="U133" s="7">
        <v>3</v>
      </c>
      <c r="V133" s="7">
        <v>14</v>
      </c>
      <c r="W133" s="123">
        <f t="shared" si="45"/>
        <v>10</v>
      </c>
      <c r="X133" s="123">
        <f t="shared" si="45"/>
        <v>2</v>
      </c>
      <c r="Y133" s="123">
        <f t="shared" si="45"/>
        <v>8</v>
      </c>
    </row>
    <row r="134" spans="1:25">
      <c r="A134" s="187"/>
      <c r="B134" s="190"/>
      <c r="C134" s="19" t="s">
        <v>58</v>
      </c>
      <c r="D134" s="28" t="s">
        <v>59</v>
      </c>
      <c r="E134" s="15">
        <f t="shared" si="40"/>
        <v>246</v>
      </c>
      <c r="F134" s="15">
        <f t="shared" si="70"/>
        <v>112</v>
      </c>
      <c r="G134" s="15">
        <f t="shared" si="70"/>
        <v>134</v>
      </c>
      <c r="H134" s="15">
        <f t="shared" si="36"/>
        <v>88</v>
      </c>
      <c r="I134" s="15">
        <v>44</v>
      </c>
      <c r="J134" s="15">
        <v>44</v>
      </c>
      <c r="K134" s="15">
        <f t="shared" si="37"/>
        <v>57</v>
      </c>
      <c r="L134" s="15">
        <v>28</v>
      </c>
      <c r="M134" s="15">
        <v>29</v>
      </c>
      <c r="N134" s="15">
        <f t="shared" si="38"/>
        <v>36</v>
      </c>
      <c r="O134" s="122">
        <v>20</v>
      </c>
      <c r="P134" s="122">
        <v>16</v>
      </c>
      <c r="Q134" s="15">
        <f t="shared" si="39"/>
        <v>65</v>
      </c>
      <c r="R134" s="15">
        <v>20</v>
      </c>
      <c r="S134" s="15">
        <v>45</v>
      </c>
      <c r="T134" s="7">
        <v>285</v>
      </c>
      <c r="U134" s="7">
        <v>106</v>
      </c>
      <c r="V134" s="7">
        <v>179</v>
      </c>
      <c r="W134" s="123">
        <f t="shared" si="45"/>
        <v>39</v>
      </c>
      <c r="X134" s="123">
        <f t="shared" si="45"/>
        <v>-6</v>
      </c>
      <c r="Y134" s="123">
        <f t="shared" si="45"/>
        <v>45</v>
      </c>
    </row>
    <row r="135" spans="1:25">
      <c r="A135" s="187"/>
      <c r="B135" s="190"/>
      <c r="C135" s="19" t="s">
        <v>68</v>
      </c>
      <c r="D135" s="38" t="s">
        <v>69</v>
      </c>
      <c r="E135" s="15">
        <f t="shared" si="40"/>
        <v>11</v>
      </c>
      <c r="F135" s="15">
        <f t="shared" si="70"/>
        <v>3</v>
      </c>
      <c r="G135" s="15">
        <f t="shared" si="70"/>
        <v>8</v>
      </c>
      <c r="H135" s="15">
        <f t="shared" si="36"/>
        <v>0</v>
      </c>
      <c r="I135" s="15">
        <v>0</v>
      </c>
      <c r="J135" s="15">
        <v>0</v>
      </c>
      <c r="K135" s="15">
        <f t="shared" si="37"/>
        <v>0</v>
      </c>
      <c r="L135" s="15">
        <v>0</v>
      </c>
      <c r="M135" s="15">
        <v>0</v>
      </c>
      <c r="N135" s="15">
        <f t="shared" si="38"/>
        <v>1</v>
      </c>
      <c r="O135" s="122">
        <v>0</v>
      </c>
      <c r="P135" s="122">
        <v>1</v>
      </c>
      <c r="Q135" s="15">
        <f t="shared" si="39"/>
        <v>10</v>
      </c>
      <c r="R135" s="15">
        <v>3</v>
      </c>
      <c r="S135" s="15">
        <v>7</v>
      </c>
      <c r="T135" s="7">
        <v>30</v>
      </c>
      <c r="U135" s="7">
        <v>9</v>
      </c>
      <c r="V135" s="7">
        <v>21</v>
      </c>
      <c r="W135" s="123">
        <f t="shared" si="45"/>
        <v>19</v>
      </c>
      <c r="X135" s="123">
        <f t="shared" si="45"/>
        <v>6</v>
      </c>
      <c r="Y135" s="123">
        <f t="shared" si="45"/>
        <v>13</v>
      </c>
    </row>
    <row r="136" spans="1:25" ht="75">
      <c r="A136" s="187"/>
      <c r="B136" s="190"/>
      <c r="C136" s="19" t="s">
        <v>72</v>
      </c>
      <c r="D136" s="39" t="s">
        <v>73</v>
      </c>
      <c r="E136" s="15">
        <f t="shared" si="40"/>
        <v>6</v>
      </c>
      <c r="F136" s="15">
        <f t="shared" si="70"/>
        <v>2</v>
      </c>
      <c r="G136" s="15">
        <f t="shared" si="70"/>
        <v>4</v>
      </c>
      <c r="H136" s="15">
        <f t="shared" si="36"/>
        <v>0</v>
      </c>
      <c r="I136" s="15">
        <v>0</v>
      </c>
      <c r="J136" s="15">
        <v>0</v>
      </c>
      <c r="K136" s="15">
        <f t="shared" si="37"/>
        <v>0</v>
      </c>
      <c r="L136" s="15">
        <v>0</v>
      </c>
      <c r="M136" s="15">
        <v>0</v>
      </c>
      <c r="N136" s="15">
        <f t="shared" si="38"/>
        <v>0</v>
      </c>
      <c r="O136" s="122">
        <v>0</v>
      </c>
      <c r="P136" s="122">
        <v>0</v>
      </c>
      <c r="Q136" s="15">
        <f t="shared" si="39"/>
        <v>6</v>
      </c>
      <c r="R136" s="15">
        <v>2</v>
      </c>
      <c r="S136" s="15">
        <v>4</v>
      </c>
      <c r="T136" s="7">
        <v>19</v>
      </c>
      <c r="U136" s="7">
        <v>6</v>
      </c>
      <c r="V136" s="7">
        <v>13</v>
      </c>
      <c r="W136" s="123">
        <f t="shared" si="45"/>
        <v>13</v>
      </c>
      <c r="X136" s="123">
        <f t="shared" si="45"/>
        <v>4</v>
      </c>
      <c r="Y136" s="123">
        <f t="shared" si="45"/>
        <v>9</v>
      </c>
    </row>
    <row r="137" spans="1:25">
      <c r="A137" s="31">
        <v>11</v>
      </c>
      <c r="B137" s="32">
        <v>40</v>
      </c>
      <c r="C137" s="41"/>
      <c r="D137" s="33" t="s">
        <v>29</v>
      </c>
      <c r="E137" s="42">
        <f t="shared" si="40"/>
        <v>3061</v>
      </c>
      <c r="F137" s="42">
        <f t="shared" ref="F137:G139" si="75">+I137+L137+O137+R137</f>
        <v>54</v>
      </c>
      <c r="G137" s="42">
        <f t="shared" si="75"/>
        <v>3007</v>
      </c>
      <c r="H137" s="42">
        <f t="shared" si="36"/>
        <v>616</v>
      </c>
      <c r="I137" s="42">
        <f>SUM(I138:I139)</f>
        <v>5</v>
      </c>
      <c r="J137" s="42">
        <f>SUM(J138:J139)</f>
        <v>611</v>
      </c>
      <c r="K137" s="42">
        <f t="shared" si="37"/>
        <v>280</v>
      </c>
      <c r="L137" s="42">
        <f>SUM(L138:L139)</f>
        <v>6</v>
      </c>
      <c r="M137" s="42">
        <f>SUM(M138:M139)</f>
        <v>274</v>
      </c>
      <c r="N137" s="42">
        <f t="shared" si="38"/>
        <v>449</v>
      </c>
      <c r="O137" s="42">
        <f>SUM(O138:O139)</f>
        <v>6</v>
      </c>
      <c r="P137" s="42">
        <f>SUM(P138:P139)</f>
        <v>443</v>
      </c>
      <c r="Q137" s="42">
        <f t="shared" si="39"/>
        <v>1716</v>
      </c>
      <c r="R137" s="42">
        <f>SUM(R138:R139)</f>
        <v>37</v>
      </c>
      <c r="S137" s="42">
        <f>SUM(S138:S139)</f>
        <v>1679</v>
      </c>
      <c r="T137" s="125">
        <v>3061</v>
      </c>
      <c r="U137" s="125">
        <v>52</v>
      </c>
      <c r="V137" s="125">
        <v>3009</v>
      </c>
      <c r="W137" s="124">
        <f t="shared" si="45"/>
        <v>0</v>
      </c>
      <c r="X137" s="124">
        <f t="shared" si="45"/>
        <v>-2</v>
      </c>
      <c r="Y137" s="124">
        <f t="shared" si="45"/>
        <v>2</v>
      </c>
    </row>
    <row r="138" spans="1:25" ht="37.5">
      <c r="A138" s="187"/>
      <c r="B138" s="190"/>
      <c r="C138" s="14"/>
      <c r="D138" s="9" t="s">
        <v>18</v>
      </c>
      <c r="E138" s="15">
        <f t="shared" si="40"/>
        <v>285</v>
      </c>
      <c r="F138" s="15">
        <f t="shared" si="75"/>
        <v>2</v>
      </c>
      <c r="G138" s="15">
        <f t="shared" si="75"/>
        <v>283</v>
      </c>
      <c r="H138" s="15">
        <f t="shared" si="36"/>
        <v>3</v>
      </c>
      <c r="I138" s="15">
        <v>0</v>
      </c>
      <c r="J138" s="15">
        <v>3</v>
      </c>
      <c r="K138" s="15">
        <f t="shared" si="37"/>
        <v>20</v>
      </c>
      <c r="L138" s="15">
        <v>2</v>
      </c>
      <c r="M138" s="15">
        <v>18</v>
      </c>
      <c r="N138" s="15">
        <f t="shared" si="38"/>
        <v>3</v>
      </c>
      <c r="O138" s="15">
        <v>0</v>
      </c>
      <c r="P138" s="122">
        <v>3</v>
      </c>
      <c r="Q138" s="15">
        <f t="shared" si="39"/>
        <v>259</v>
      </c>
      <c r="R138" s="15">
        <v>0</v>
      </c>
      <c r="S138" s="122">
        <v>259</v>
      </c>
      <c r="T138" s="7">
        <v>285</v>
      </c>
      <c r="U138" s="7">
        <v>0</v>
      </c>
      <c r="V138" s="7">
        <v>285</v>
      </c>
      <c r="W138" s="123">
        <f t="shared" si="45"/>
        <v>0</v>
      </c>
      <c r="X138" s="123">
        <f t="shared" si="45"/>
        <v>-2</v>
      </c>
      <c r="Y138" s="123">
        <f t="shared" si="45"/>
        <v>2</v>
      </c>
    </row>
    <row r="139" spans="1:25" ht="37.5">
      <c r="A139" s="187"/>
      <c r="B139" s="190"/>
      <c r="C139" s="19"/>
      <c r="D139" s="10" t="s">
        <v>13</v>
      </c>
      <c r="E139" s="17">
        <f t="shared" si="40"/>
        <v>2776</v>
      </c>
      <c r="F139" s="17">
        <f t="shared" si="75"/>
        <v>52</v>
      </c>
      <c r="G139" s="17">
        <f t="shared" si="75"/>
        <v>2724</v>
      </c>
      <c r="H139" s="17">
        <f t="shared" si="36"/>
        <v>613</v>
      </c>
      <c r="I139" s="17">
        <f>SUM(I140:I149)</f>
        <v>5</v>
      </c>
      <c r="J139" s="17">
        <f>SUM(J140:J149)</f>
        <v>608</v>
      </c>
      <c r="K139" s="17">
        <f t="shared" si="37"/>
        <v>260</v>
      </c>
      <c r="L139" s="17">
        <f>SUM(L140:L149)</f>
        <v>4</v>
      </c>
      <c r="M139" s="17">
        <f>SUM(M140:M149)</f>
        <v>256</v>
      </c>
      <c r="N139" s="17">
        <f t="shared" si="38"/>
        <v>446</v>
      </c>
      <c r="O139" s="17">
        <f>SUM(O140:O149)</f>
        <v>6</v>
      </c>
      <c r="P139" s="17">
        <f>SUM(P140:P149)</f>
        <v>440</v>
      </c>
      <c r="Q139" s="17">
        <f t="shared" si="39"/>
        <v>1457</v>
      </c>
      <c r="R139" s="17">
        <f>SUM(R140:R149)</f>
        <v>37</v>
      </c>
      <c r="S139" s="17">
        <f>SUM(S140:S149)</f>
        <v>1420</v>
      </c>
      <c r="T139" s="7">
        <v>2776</v>
      </c>
      <c r="U139" s="7">
        <v>52</v>
      </c>
      <c r="V139" s="7">
        <v>2724</v>
      </c>
      <c r="W139" s="123">
        <f t="shared" si="45"/>
        <v>0</v>
      </c>
      <c r="X139" s="123">
        <f t="shared" si="45"/>
        <v>0</v>
      </c>
      <c r="Y139" s="123">
        <f t="shared" si="45"/>
        <v>0</v>
      </c>
    </row>
    <row r="140" spans="1:25">
      <c r="A140" s="187"/>
      <c r="B140" s="190"/>
      <c r="C140" s="19">
        <v>42</v>
      </c>
      <c r="D140" s="9" t="s">
        <v>46</v>
      </c>
      <c r="E140" s="15">
        <f t="shared" ref="E140" si="76">+F140+G140</f>
        <v>1</v>
      </c>
      <c r="F140" s="15">
        <f t="shared" ref="F140" si="77">+I140+L140+O140+R140</f>
        <v>0</v>
      </c>
      <c r="G140" s="15">
        <f t="shared" ref="G140" si="78">+J140+M140+P140+S140</f>
        <v>1</v>
      </c>
      <c r="H140" s="15">
        <f t="shared" ref="H140" si="79">+I140+J140</f>
        <v>1</v>
      </c>
      <c r="I140" s="15"/>
      <c r="J140" s="15">
        <v>1</v>
      </c>
      <c r="K140" s="15">
        <f t="shared" si="37"/>
        <v>0</v>
      </c>
      <c r="L140" s="15">
        <v>0</v>
      </c>
      <c r="M140" s="15">
        <v>0</v>
      </c>
      <c r="N140" s="15">
        <f t="shared" si="38"/>
        <v>0</v>
      </c>
      <c r="O140" s="15">
        <v>0</v>
      </c>
      <c r="P140" s="15">
        <v>0</v>
      </c>
      <c r="Q140" s="15">
        <f t="shared" si="39"/>
        <v>0</v>
      </c>
      <c r="R140" s="15">
        <v>0</v>
      </c>
      <c r="S140" s="15">
        <v>0</v>
      </c>
      <c r="T140" s="7">
        <v>1</v>
      </c>
      <c r="U140" s="7">
        <v>0</v>
      </c>
      <c r="V140" s="7">
        <v>1</v>
      </c>
      <c r="W140" s="123">
        <f t="shared" si="45"/>
        <v>0</v>
      </c>
      <c r="X140" s="123">
        <f t="shared" si="45"/>
        <v>0</v>
      </c>
      <c r="Y140" s="123">
        <f t="shared" si="45"/>
        <v>0</v>
      </c>
    </row>
    <row r="141" spans="1:25">
      <c r="A141" s="187"/>
      <c r="B141" s="190"/>
      <c r="C141" s="19" t="s">
        <v>47</v>
      </c>
      <c r="D141" s="23" t="s">
        <v>48</v>
      </c>
      <c r="E141" s="15">
        <f t="shared" si="40"/>
        <v>46</v>
      </c>
      <c r="F141" s="15">
        <f t="shared" ref="F141:G151" si="80">+I141+L141+O141+R141</f>
        <v>3</v>
      </c>
      <c r="G141" s="15">
        <f t="shared" si="80"/>
        <v>43</v>
      </c>
      <c r="H141" s="15">
        <f t="shared" si="36"/>
        <v>3</v>
      </c>
      <c r="I141" s="15">
        <v>0</v>
      </c>
      <c r="J141" s="15">
        <v>3</v>
      </c>
      <c r="K141" s="15">
        <f t="shared" si="37"/>
        <v>0</v>
      </c>
      <c r="L141" s="15">
        <v>0</v>
      </c>
      <c r="M141" s="15">
        <v>0</v>
      </c>
      <c r="N141" s="15">
        <f t="shared" si="38"/>
        <v>0</v>
      </c>
      <c r="O141" s="122">
        <v>0</v>
      </c>
      <c r="P141" s="122">
        <v>0</v>
      </c>
      <c r="Q141" s="15">
        <f t="shared" si="39"/>
        <v>43</v>
      </c>
      <c r="R141" s="122">
        <v>3</v>
      </c>
      <c r="S141" s="122">
        <v>40</v>
      </c>
      <c r="T141" s="7">
        <v>46</v>
      </c>
      <c r="U141" s="7">
        <v>3</v>
      </c>
      <c r="V141" s="7">
        <v>43</v>
      </c>
      <c r="W141" s="123">
        <f t="shared" si="45"/>
        <v>0</v>
      </c>
      <c r="X141" s="123">
        <f t="shared" si="45"/>
        <v>0</v>
      </c>
      <c r="Y141" s="123">
        <f t="shared" si="45"/>
        <v>0</v>
      </c>
    </row>
    <row r="142" spans="1:25" ht="37.5">
      <c r="A142" s="187"/>
      <c r="B142" s="190"/>
      <c r="C142" s="116" t="s">
        <v>49</v>
      </c>
      <c r="D142" s="119" t="s">
        <v>50</v>
      </c>
      <c r="E142" s="15">
        <f t="shared" ref="E142" si="81">+F142+G142</f>
        <v>27</v>
      </c>
      <c r="F142" s="15">
        <f t="shared" ref="F142" si="82">+I142+L142+O142+R142</f>
        <v>0</v>
      </c>
      <c r="G142" s="15">
        <f t="shared" ref="G142" si="83">+J142+M142+P142+S142</f>
        <v>27</v>
      </c>
      <c r="H142" s="15">
        <f t="shared" ref="H142" si="84">+I142+J142</f>
        <v>9</v>
      </c>
      <c r="I142" s="15">
        <v>0</v>
      </c>
      <c r="J142" s="15">
        <v>9</v>
      </c>
      <c r="K142" s="15">
        <f t="shared" si="37"/>
        <v>3</v>
      </c>
      <c r="L142" s="15">
        <v>0</v>
      </c>
      <c r="M142" s="15">
        <v>3</v>
      </c>
      <c r="N142" s="15">
        <f t="shared" si="38"/>
        <v>10</v>
      </c>
      <c r="O142" s="15">
        <v>0</v>
      </c>
      <c r="P142" s="122">
        <v>10</v>
      </c>
      <c r="Q142" s="15">
        <f t="shared" si="39"/>
        <v>5</v>
      </c>
      <c r="R142" s="15">
        <v>0</v>
      </c>
      <c r="S142" s="122">
        <v>5</v>
      </c>
      <c r="T142" s="7">
        <v>9</v>
      </c>
      <c r="U142" s="7">
        <v>0</v>
      </c>
      <c r="V142" s="7">
        <v>9</v>
      </c>
      <c r="W142" s="123">
        <f t="shared" si="45"/>
        <v>-18</v>
      </c>
      <c r="X142" s="123">
        <f t="shared" si="45"/>
        <v>0</v>
      </c>
      <c r="Y142" s="123">
        <f t="shared" si="45"/>
        <v>-18</v>
      </c>
    </row>
    <row r="143" spans="1:25">
      <c r="A143" s="187"/>
      <c r="B143" s="190"/>
      <c r="C143" s="19" t="s">
        <v>51</v>
      </c>
      <c r="D143" s="20" t="s">
        <v>52</v>
      </c>
      <c r="E143" s="15">
        <f t="shared" si="40"/>
        <v>230</v>
      </c>
      <c r="F143" s="15">
        <f t="shared" si="80"/>
        <v>3</v>
      </c>
      <c r="G143" s="15">
        <f t="shared" si="80"/>
        <v>227</v>
      </c>
      <c r="H143" s="15">
        <f t="shared" si="36"/>
        <v>47</v>
      </c>
      <c r="I143" s="15">
        <v>0</v>
      </c>
      <c r="J143" s="15">
        <v>47</v>
      </c>
      <c r="K143" s="15">
        <f t="shared" si="37"/>
        <v>16</v>
      </c>
      <c r="L143" s="15">
        <v>0</v>
      </c>
      <c r="M143" s="15">
        <v>16</v>
      </c>
      <c r="N143" s="15">
        <f t="shared" si="38"/>
        <v>31</v>
      </c>
      <c r="O143" s="122">
        <v>0</v>
      </c>
      <c r="P143" s="122">
        <v>31</v>
      </c>
      <c r="Q143" s="15">
        <f t="shared" si="39"/>
        <v>136</v>
      </c>
      <c r="R143" s="122">
        <v>3</v>
      </c>
      <c r="S143" s="122">
        <v>133</v>
      </c>
      <c r="T143" s="7">
        <v>230</v>
      </c>
      <c r="U143" s="7">
        <v>3</v>
      </c>
      <c r="V143" s="7">
        <v>227</v>
      </c>
      <c r="W143" s="123">
        <f t="shared" si="45"/>
        <v>0</v>
      </c>
      <c r="X143" s="123">
        <f t="shared" si="45"/>
        <v>0</v>
      </c>
      <c r="Y143" s="123">
        <f t="shared" si="45"/>
        <v>0</v>
      </c>
    </row>
    <row r="144" spans="1:25">
      <c r="A144" s="187"/>
      <c r="B144" s="190"/>
      <c r="C144" s="19" t="s">
        <v>53</v>
      </c>
      <c r="D144" s="20" t="s">
        <v>54</v>
      </c>
      <c r="E144" s="15">
        <f t="shared" si="40"/>
        <v>399</v>
      </c>
      <c r="F144" s="15">
        <f t="shared" si="80"/>
        <v>12</v>
      </c>
      <c r="G144" s="15">
        <f t="shared" si="80"/>
        <v>387</v>
      </c>
      <c r="H144" s="15">
        <f t="shared" si="36"/>
        <v>12</v>
      </c>
      <c r="I144" s="15">
        <v>0</v>
      </c>
      <c r="J144" s="15">
        <v>12</v>
      </c>
      <c r="K144" s="15">
        <f t="shared" si="37"/>
        <v>1</v>
      </c>
      <c r="L144" s="15">
        <v>0</v>
      </c>
      <c r="M144" s="15">
        <v>1</v>
      </c>
      <c r="N144" s="15">
        <f t="shared" si="38"/>
        <v>0</v>
      </c>
      <c r="O144" s="122">
        <v>0</v>
      </c>
      <c r="P144" s="122">
        <v>0</v>
      </c>
      <c r="Q144" s="15">
        <f t="shared" si="39"/>
        <v>386</v>
      </c>
      <c r="R144" s="122">
        <v>12</v>
      </c>
      <c r="S144" s="122">
        <v>374</v>
      </c>
      <c r="T144" s="7">
        <v>399</v>
      </c>
      <c r="U144" s="7">
        <v>12</v>
      </c>
      <c r="V144" s="7">
        <v>387</v>
      </c>
      <c r="W144" s="123">
        <f t="shared" si="45"/>
        <v>0</v>
      </c>
      <c r="X144" s="123">
        <f t="shared" si="45"/>
        <v>0</v>
      </c>
      <c r="Y144" s="123">
        <f t="shared" si="45"/>
        <v>0</v>
      </c>
    </row>
    <row r="145" spans="1:25">
      <c r="A145" s="187"/>
      <c r="B145" s="190"/>
      <c r="C145" s="19" t="s">
        <v>58</v>
      </c>
      <c r="D145" s="28" t="s">
        <v>59</v>
      </c>
      <c r="E145" s="15">
        <f t="shared" si="40"/>
        <v>1767</v>
      </c>
      <c r="F145" s="15">
        <f t="shared" si="80"/>
        <v>28</v>
      </c>
      <c r="G145" s="15">
        <f t="shared" si="80"/>
        <v>1739</v>
      </c>
      <c r="H145" s="15">
        <f t="shared" si="36"/>
        <v>541</v>
      </c>
      <c r="I145" s="15">
        <v>5</v>
      </c>
      <c r="J145" s="15">
        <v>536</v>
      </c>
      <c r="K145" s="15">
        <f t="shared" si="37"/>
        <v>240</v>
      </c>
      <c r="L145" s="15">
        <v>4</v>
      </c>
      <c r="M145" s="15">
        <v>236</v>
      </c>
      <c r="N145" s="15">
        <f t="shared" si="38"/>
        <v>405</v>
      </c>
      <c r="O145" s="122">
        <v>6</v>
      </c>
      <c r="P145" s="122">
        <v>399</v>
      </c>
      <c r="Q145" s="15">
        <f t="shared" si="39"/>
        <v>581</v>
      </c>
      <c r="R145" s="122">
        <v>13</v>
      </c>
      <c r="S145" s="122">
        <v>568</v>
      </c>
      <c r="T145" s="7">
        <v>1767</v>
      </c>
      <c r="U145" s="7">
        <v>28</v>
      </c>
      <c r="V145" s="7">
        <v>1739</v>
      </c>
      <c r="W145" s="123">
        <f t="shared" si="45"/>
        <v>0</v>
      </c>
      <c r="X145" s="123">
        <f t="shared" si="45"/>
        <v>0</v>
      </c>
      <c r="Y145" s="123">
        <f t="shared" si="45"/>
        <v>0</v>
      </c>
    </row>
    <row r="146" spans="1:25">
      <c r="A146" s="187"/>
      <c r="B146" s="190"/>
      <c r="C146" s="19" t="s">
        <v>68</v>
      </c>
      <c r="D146" s="38" t="s">
        <v>69</v>
      </c>
      <c r="E146" s="15">
        <f t="shared" si="40"/>
        <v>12</v>
      </c>
      <c r="F146" s="15">
        <f t="shared" si="80"/>
        <v>0</v>
      </c>
      <c r="G146" s="15">
        <f t="shared" si="80"/>
        <v>12</v>
      </c>
      <c r="H146" s="15">
        <f t="shared" si="36"/>
        <v>0</v>
      </c>
      <c r="I146" s="15">
        <v>0</v>
      </c>
      <c r="J146" s="15">
        <v>0</v>
      </c>
      <c r="K146" s="15">
        <f t="shared" si="37"/>
        <v>0</v>
      </c>
      <c r="L146" s="15">
        <v>0</v>
      </c>
      <c r="M146" s="15">
        <v>0</v>
      </c>
      <c r="N146" s="15">
        <f t="shared" si="38"/>
        <v>0</v>
      </c>
      <c r="O146" s="15">
        <v>0</v>
      </c>
      <c r="P146" s="122">
        <v>0</v>
      </c>
      <c r="Q146" s="15">
        <f t="shared" si="39"/>
        <v>12</v>
      </c>
      <c r="R146" s="15">
        <v>0</v>
      </c>
      <c r="S146" s="122">
        <v>12</v>
      </c>
      <c r="T146" s="7">
        <v>12</v>
      </c>
      <c r="U146" s="7">
        <v>0</v>
      </c>
      <c r="V146" s="7">
        <v>12</v>
      </c>
      <c r="W146" s="123">
        <f t="shared" ref="W146:Y209" si="85">+T146-E146</f>
        <v>0</v>
      </c>
      <c r="X146" s="123">
        <f t="shared" si="85"/>
        <v>0</v>
      </c>
      <c r="Y146" s="123">
        <f t="shared" si="85"/>
        <v>0</v>
      </c>
    </row>
    <row r="147" spans="1:25">
      <c r="A147" s="187"/>
      <c r="B147" s="190"/>
      <c r="C147" s="19" t="s">
        <v>70</v>
      </c>
      <c r="D147" s="28" t="s">
        <v>71</v>
      </c>
      <c r="E147" s="15">
        <f t="shared" si="40"/>
        <v>207</v>
      </c>
      <c r="F147" s="15">
        <f t="shared" si="80"/>
        <v>0</v>
      </c>
      <c r="G147" s="15">
        <f t="shared" si="80"/>
        <v>207</v>
      </c>
      <c r="H147" s="15">
        <f t="shared" si="36"/>
        <v>0</v>
      </c>
      <c r="I147" s="15">
        <v>0</v>
      </c>
      <c r="J147" s="15">
        <v>0</v>
      </c>
      <c r="K147" s="15">
        <f t="shared" si="37"/>
        <v>0</v>
      </c>
      <c r="L147" s="15">
        <v>0</v>
      </c>
      <c r="M147" s="15">
        <v>0</v>
      </c>
      <c r="N147" s="15">
        <f t="shared" si="38"/>
        <v>0</v>
      </c>
      <c r="O147" s="15">
        <v>0</v>
      </c>
      <c r="P147" s="122">
        <v>0</v>
      </c>
      <c r="Q147" s="15">
        <f t="shared" si="39"/>
        <v>207</v>
      </c>
      <c r="R147" s="15">
        <v>0</v>
      </c>
      <c r="S147" s="122">
        <v>207</v>
      </c>
      <c r="T147" s="7">
        <v>225</v>
      </c>
      <c r="U147" s="7">
        <v>0</v>
      </c>
      <c r="V147" s="7">
        <v>225</v>
      </c>
      <c r="W147" s="123">
        <f t="shared" si="85"/>
        <v>18</v>
      </c>
      <c r="X147" s="123">
        <f t="shared" si="85"/>
        <v>0</v>
      </c>
      <c r="Y147" s="123">
        <f t="shared" si="85"/>
        <v>18</v>
      </c>
    </row>
    <row r="148" spans="1:25" ht="75">
      <c r="A148" s="187"/>
      <c r="B148" s="190"/>
      <c r="C148" s="19" t="s">
        <v>72</v>
      </c>
      <c r="D148" s="39" t="s">
        <v>73</v>
      </c>
      <c r="E148" s="15">
        <f t="shared" si="40"/>
        <v>78</v>
      </c>
      <c r="F148" s="15">
        <f t="shared" si="80"/>
        <v>3</v>
      </c>
      <c r="G148" s="15">
        <f t="shared" si="80"/>
        <v>75</v>
      </c>
      <c r="H148" s="15">
        <f t="shared" si="36"/>
        <v>0</v>
      </c>
      <c r="I148" s="15">
        <v>0</v>
      </c>
      <c r="J148" s="15">
        <v>0</v>
      </c>
      <c r="K148" s="15">
        <f t="shared" si="37"/>
        <v>0</v>
      </c>
      <c r="L148" s="15">
        <v>0</v>
      </c>
      <c r="M148" s="15">
        <v>0</v>
      </c>
      <c r="N148" s="15">
        <f t="shared" si="38"/>
        <v>0</v>
      </c>
      <c r="O148" s="122">
        <v>0</v>
      </c>
      <c r="P148" s="122">
        <v>0</v>
      </c>
      <c r="Q148" s="15">
        <f t="shared" si="39"/>
        <v>78</v>
      </c>
      <c r="R148" s="122">
        <v>3</v>
      </c>
      <c r="S148" s="122">
        <v>75</v>
      </c>
      <c r="T148" s="7">
        <v>78</v>
      </c>
      <c r="U148" s="7">
        <v>3</v>
      </c>
      <c r="V148" s="7">
        <v>75</v>
      </c>
      <c r="W148" s="123">
        <f t="shared" si="85"/>
        <v>0</v>
      </c>
      <c r="X148" s="123">
        <f t="shared" si="85"/>
        <v>0</v>
      </c>
      <c r="Y148" s="123">
        <f t="shared" si="85"/>
        <v>0</v>
      </c>
    </row>
    <row r="149" spans="1:25" ht="56.25">
      <c r="A149" s="187"/>
      <c r="B149" s="190"/>
      <c r="C149" s="19" t="s">
        <v>74</v>
      </c>
      <c r="D149" s="39" t="s">
        <v>75</v>
      </c>
      <c r="E149" s="15">
        <f t="shared" si="40"/>
        <v>9</v>
      </c>
      <c r="F149" s="15">
        <f t="shared" si="80"/>
        <v>3</v>
      </c>
      <c r="G149" s="15">
        <f t="shared" si="80"/>
        <v>6</v>
      </c>
      <c r="H149" s="15">
        <f t="shared" si="36"/>
        <v>0</v>
      </c>
      <c r="I149" s="15">
        <v>0</v>
      </c>
      <c r="J149" s="15">
        <v>0</v>
      </c>
      <c r="K149" s="15">
        <f t="shared" si="37"/>
        <v>0</v>
      </c>
      <c r="L149" s="15">
        <v>0</v>
      </c>
      <c r="M149" s="15">
        <v>0</v>
      </c>
      <c r="N149" s="15">
        <f t="shared" si="38"/>
        <v>0</v>
      </c>
      <c r="O149" s="122">
        <v>0</v>
      </c>
      <c r="P149" s="122">
        <v>0</v>
      </c>
      <c r="Q149" s="15">
        <f t="shared" si="39"/>
        <v>9</v>
      </c>
      <c r="R149" s="122">
        <v>3</v>
      </c>
      <c r="S149" s="122">
        <v>6</v>
      </c>
      <c r="T149" s="7">
        <v>9</v>
      </c>
      <c r="U149" s="7">
        <v>3</v>
      </c>
      <c r="V149" s="7">
        <v>6</v>
      </c>
      <c r="W149" s="123">
        <f t="shared" si="85"/>
        <v>0</v>
      </c>
      <c r="X149" s="123">
        <f t="shared" si="85"/>
        <v>0</v>
      </c>
      <c r="Y149" s="123">
        <f t="shared" si="85"/>
        <v>0</v>
      </c>
    </row>
    <row r="150" spans="1:25">
      <c r="A150" s="31">
        <v>12</v>
      </c>
      <c r="B150" s="32">
        <v>42</v>
      </c>
      <c r="C150" s="41"/>
      <c r="D150" s="33" t="s">
        <v>30</v>
      </c>
      <c r="E150" s="42">
        <f>+F150+G150</f>
        <v>2134</v>
      </c>
      <c r="F150" s="42">
        <f t="shared" si="80"/>
        <v>868</v>
      </c>
      <c r="G150" s="42">
        <f t="shared" si="80"/>
        <v>1266</v>
      </c>
      <c r="H150" s="42">
        <f t="shared" si="36"/>
        <v>957</v>
      </c>
      <c r="I150" s="42">
        <f>SUM(I151:I152)</f>
        <v>448</v>
      </c>
      <c r="J150" s="42">
        <f>SUM(J151:J152)</f>
        <v>509</v>
      </c>
      <c r="K150" s="42">
        <f t="shared" si="37"/>
        <v>469</v>
      </c>
      <c r="L150" s="42">
        <f>SUM(L151:L152)</f>
        <v>144</v>
      </c>
      <c r="M150" s="42">
        <f>SUM(M151:M152)</f>
        <v>325</v>
      </c>
      <c r="N150" s="42">
        <f t="shared" si="38"/>
        <v>687</v>
      </c>
      <c r="O150" s="42">
        <f>SUM(O151:O152)</f>
        <v>270</v>
      </c>
      <c r="P150" s="42">
        <f>SUM(P151:P152)</f>
        <v>417</v>
      </c>
      <c r="Q150" s="42">
        <f t="shared" si="39"/>
        <v>21</v>
      </c>
      <c r="R150" s="42">
        <f>SUM(R151:R152)</f>
        <v>6</v>
      </c>
      <c r="S150" s="42">
        <f>SUM(S151:S152)</f>
        <v>15</v>
      </c>
      <c r="T150" s="130">
        <v>1037</v>
      </c>
      <c r="U150" s="130">
        <v>476</v>
      </c>
      <c r="V150" s="130">
        <v>561</v>
      </c>
      <c r="W150" s="131">
        <f t="shared" si="85"/>
        <v>-1097</v>
      </c>
      <c r="X150" s="131">
        <f t="shared" si="85"/>
        <v>-392</v>
      </c>
      <c r="Y150" s="131">
        <f t="shared" si="85"/>
        <v>-705</v>
      </c>
    </row>
    <row r="151" spans="1:25" ht="37.5">
      <c r="A151" s="187"/>
      <c r="B151" s="195"/>
      <c r="C151" s="14"/>
      <c r="D151" s="9" t="s">
        <v>18</v>
      </c>
      <c r="E151" s="15">
        <f t="shared" ref="E151" si="86">+F151+G151</f>
        <v>43</v>
      </c>
      <c r="F151" s="15">
        <f t="shared" si="80"/>
        <v>23</v>
      </c>
      <c r="G151" s="15">
        <f t="shared" si="80"/>
        <v>20</v>
      </c>
      <c r="H151" s="15">
        <f t="shared" si="36"/>
        <v>13</v>
      </c>
      <c r="I151" s="15">
        <v>12</v>
      </c>
      <c r="J151" s="15">
        <v>1</v>
      </c>
      <c r="K151" s="15">
        <f t="shared" si="37"/>
        <v>6</v>
      </c>
      <c r="L151" s="15">
        <v>4</v>
      </c>
      <c r="M151" s="15">
        <v>2</v>
      </c>
      <c r="N151" s="15">
        <f t="shared" si="38"/>
        <v>3</v>
      </c>
      <c r="O151" s="122">
        <v>1</v>
      </c>
      <c r="P151" s="122">
        <v>2</v>
      </c>
      <c r="Q151" s="15">
        <f t="shared" si="39"/>
        <v>21</v>
      </c>
      <c r="R151" s="122">
        <v>6</v>
      </c>
      <c r="S151" s="122">
        <v>15</v>
      </c>
      <c r="T151" s="7">
        <v>43</v>
      </c>
      <c r="U151" s="7">
        <v>20</v>
      </c>
      <c r="V151" s="7">
        <v>23</v>
      </c>
      <c r="W151" s="123">
        <f t="shared" si="85"/>
        <v>0</v>
      </c>
      <c r="X151" s="123">
        <f t="shared" si="85"/>
        <v>-3</v>
      </c>
      <c r="Y151" s="123">
        <f t="shared" si="85"/>
        <v>3</v>
      </c>
    </row>
    <row r="152" spans="1:25" ht="37.5">
      <c r="A152" s="187"/>
      <c r="B152" s="195"/>
      <c r="C152" s="12"/>
      <c r="D152" s="10" t="s">
        <v>13</v>
      </c>
      <c r="E152" s="17">
        <f t="shared" ref="E152:E161" si="87">+F152+G152</f>
        <v>2091</v>
      </c>
      <c r="F152" s="17">
        <f t="shared" ref="F152:G163" si="88">+I152+L152+O152+R152</f>
        <v>845</v>
      </c>
      <c r="G152" s="17">
        <f t="shared" si="88"/>
        <v>1246</v>
      </c>
      <c r="H152" s="17">
        <f t="shared" si="36"/>
        <v>944</v>
      </c>
      <c r="I152" s="17">
        <f>SUM(I153:I161)</f>
        <v>436</v>
      </c>
      <c r="J152" s="17">
        <f>SUM(J153:J161)</f>
        <v>508</v>
      </c>
      <c r="K152" s="17">
        <f t="shared" si="37"/>
        <v>463</v>
      </c>
      <c r="L152" s="17">
        <f>SUM(L153:L161)</f>
        <v>140</v>
      </c>
      <c r="M152" s="17">
        <f>SUM(M153:M161)</f>
        <v>323</v>
      </c>
      <c r="N152" s="17">
        <f t="shared" si="38"/>
        <v>684</v>
      </c>
      <c r="O152" s="17">
        <f>SUM(O153:O161)</f>
        <v>269</v>
      </c>
      <c r="P152" s="17">
        <f>SUM(P153:P161)</f>
        <v>415</v>
      </c>
      <c r="Q152" s="17">
        <f t="shared" si="39"/>
        <v>0</v>
      </c>
      <c r="R152" s="17">
        <f>SUM(R153:R161)</f>
        <v>0</v>
      </c>
      <c r="S152" s="17">
        <f>SUM(S153:S161)</f>
        <v>0</v>
      </c>
      <c r="T152" s="7">
        <v>994</v>
      </c>
      <c r="U152" s="7">
        <v>456</v>
      </c>
      <c r="V152" s="7">
        <v>538</v>
      </c>
      <c r="W152" s="123">
        <f t="shared" si="85"/>
        <v>-1097</v>
      </c>
      <c r="X152" s="123">
        <f t="shared" si="85"/>
        <v>-389</v>
      </c>
      <c r="Y152" s="123">
        <f t="shared" si="85"/>
        <v>-708</v>
      </c>
    </row>
    <row r="153" spans="1:25">
      <c r="A153" s="187"/>
      <c r="B153" s="195"/>
      <c r="C153" s="19">
        <v>20</v>
      </c>
      <c r="D153" s="9" t="s">
        <v>40</v>
      </c>
      <c r="E153" s="15">
        <f t="shared" ref="E153" si="89">+F153+G153</f>
        <v>2</v>
      </c>
      <c r="F153" s="15">
        <f t="shared" ref="F153" si="90">+I153+L153+O153+R153</f>
        <v>0</v>
      </c>
      <c r="G153" s="15">
        <f t="shared" ref="G153" si="91">+J153+M153+P153+S153</f>
        <v>2</v>
      </c>
      <c r="H153" s="15">
        <f t="shared" ref="H153" si="92">+I153+J153</f>
        <v>1</v>
      </c>
      <c r="I153" s="15">
        <v>0</v>
      </c>
      <c r="J153" s="15">
        <v>1</v>
      </c>
      <c r="K153" s="15">
        <f t="shared" si="37"/>
        <v>0</v>
      </c>
      <c r="L153" s="15">
        <v>0</v>
      </c>
      <c r="M153" s="15">
        <v>0</v>
      </c>
      <c r="N153" s="15">
        <f t="shared" si="38"/>
        <v>1</v>
      </c>
      <c r="O153" s="15">
        <v>0</v>
      </c>
      <c r="P153" s="122">
        <v>1</v>
      </c>
      <c r="Q153" s="15">
        <f t="shared" si="39"/>
        <v>0</v>
      </c>
      <c r="R153" s="15">
        <v>0</v>
      </c>
      <c r="S153" s="15">
        <v>0</v>
      </c>
      <c r="T153" s="7">
        <v>1</v>
      </c>
      <c r="U153" s="7">
        <v>0</v>
      </c>
      <c r="V153" s="7">
        <v>1</v>
      </c>
      <c r="W153" s="123">
        <f t="shared" si="85"/>
        <v>-1</v>
      </c>
      <c r="X153" s="123">
        <f t="shared" si="85"/>
        <v>0</v>
      </c>
      <c r="Y153" s="123">
        <f t="shared" si="85"/>
        <v>-1</v>
      </c>
    </row>
    <row r="154" spans="1:25">
      <c r="A154" s="187"/>
      <c r="B154" s="195"/>
      <c r="C154" s="19">
        <v>42</v>
      </c>
      <c r="D154" s="9" t="s">
        <v>46</v>
      </c>
      <c r="E154" s="15">
        <f t="shared" ref="E154:E155" si="93">+F154+G154</f>
        <v>739</v>
      </c>
      <c r="F154" s="15">
        <f t="shared" ref="F154:F155" si="94">+I154+L154+O154+R154</f>
        <v>377</v>
      </c>
      <c r="G154" s="15">
        <f t="shared" ref="G154:G155" si="95">+J154+M154+P154+S154</f>
        <v>362</v>
      </c>
      <c r="H154" s="15">
        <f t="shared" ref="H154:H157" si="96">+I154+J154</f>
        <v>343</v>
      </c>
      <c r="I154" s="15">
        <v>195</v>
      </c>
      <c r="J154" s="15">
        <v>148</v>
      </c>
      <c r="K154" s="15">
        <f t="shared" si="37"/>
        <v>155</v>
      </c>
      <c r="L154" s="15">
        <v>64</v>
      </c>
      <c r="M154" s="15">
        <v>91</v>
      </c>
      <c r="N154" s="15">
        <f t="shared" si="38"/>
        <v>241</v>
      </c>
      <c r="O154" s="122">
        <v>118</v>
      </c>
      <c r="P154" s="122">
        <v>123</v>
      </c>
      <c r="Q154" s="15">
        <f t="shared" si="39"/>
        <v>0</v>
      </c>
      <c r="R154" s="15">
        <v>0</v>
      </c>
      <c r="S154" s="15">
        <v>0</v>
      </c>
      <c r="T154" s="7">
        <v>353</v>
      </c>
      <c r="U154" s="7">
        <v>199</v>
      </c>
      <c r="V154" s="7">
        <v>154</v>
      </c>
      <c r="W154" s="123">
        <f t="shared" si="85"/>
        <v>-386</v>
      </c>
      <c r="X154" s="123">
        <f t="shared" si="85"/>
        <v>-178</v>
      </c>
      <c r="Y154" s="123">
        <f t="shared" si="85"/>
        <v>-208</v>
      </c>
    </row>
    <row r="155" spans="1:25">
      <c r="A155" s="187"/>
      <c r="B155" s="195"/>
      <c r="C155" s="19">
        <v>53</v>
      </c>
      <c r="D155" s="9" t="s">
        <v>48</v>
      </c>
      <c r="E155" s="15">
        <f t="shared" si="93"/>
        <v>1</v>
      </c>
      <c r="F155" s="15">
        <f t="shared" si="94"/>
        <v>0</v>
      </c>
      <c r="G155" s="15">
        <f t="shared" si="95"/>
        <v>1</v>
      </c>
      <c r="H155" s="15">
        <f t="shared" si="96"/>
        <v>0</v>
      </c>
      <c r="I155" s="15">
        <v>0</v>
      </c>
      <c r="J155" s="15">
        <v>0</v>
      </c>
      <c r="K155" s="15">
        <f t="shared" si="37"/>
        <v>1</v>
      </c>
      <c r="L155" s="15">
        <v>0</v>
      </c>
      <c r="M155" s="15">
        <v>1</v>
      </c>
      <c r="N155" s="15">
        <f t="shared" si="38"/>
        <v>0</v>
      </c>
      <c r="O155" s="15">
        <v>0</v>
      </c>
      <c r="P155" s="15">
        <v>0</v>
      </c>
      <c r="Q155" s="15">
        <f t="shared" si="39"/>
        <v>0</v>
      </c>
      <c r="R155" s="15">
        <v>0</v>
      </c>
      <c r="S155" s="15">
        <v>0</v>
      </c>
      <c r="T155" s="7">
        <v>0</v>
      </c>
      <c r="U155" s="7">
        <v>0</v>
      </c>
      <c r="V155" s="7">
        <v>0</v>
      </c>
      <c r="W155" s="123">
        <f t="shared" si="85"/>
        <v>-1</v>
      </c>
      <c r="X155" s="123">
        <f t="shared" si="85"/>
        <v>0</v>
      </c>
      <c r="Y155" s="123">
        <f t="shared" si="85"/>
        <v>-1</v>
      </c>
    </row>
    <row r="156" spans="1:25" ht="37.5">
      <c r="A156" s="187"/>
      <c r="B156" s="195"/>
      <c r="C156" s="19">
        <v>57</v>
      </c>
      <c r="D156" s="9" t="s">
        <v>50</v>
      </c>
      <c r="E156" s="15">
        <f t="shared" ref="E156:E157" si="97">+F156+G156</f>
        <v>214</v>
      </c>
      <c r="F156" s="15">
        <f t="shared" ref="F156:F157" si="98">+I156+L156+O156+R156</f>
        <v>127</v>
      </c>
      <c r="G156" s="15">
        <f t="shared" ref="G156:G157" si="99">+J156+M156+P156+S156</f>
        <v>87</v>
      </c>
      <c r="H156" s="15">
        <f t="shared" si="96"/>
        <v>59</v>
      </c>
      <c r="I156" s="15">
        <v>41</v>
      </c>
      <c r="J156" s="15">
        <v>18</v>
      </c>
      <c r="K156" s="15">
        <f t="shared" si="37"/>
        <v>62</v>
      </c>
      <c r="L156" s="15">
        <v>34</v>
      </c>
      <c r="M156" s="15">
        <v>28</v>
      </c>
      <c r="N156" s="15">
        <f t="shared" si="38"/>
        <v>93</v>
      </c>
      <c r="O156" s="122">
        <v>52</v>
      </c>
      <c r="P156" s="122">
        <v>41</v>
      </c>
      <c r="Q156" s="15">
        <f t="shared" si="39"/>
        <v>0</v>
      </c>
      <c r="R156" s="15">
        <v>0</v>
      </c>
      <c r="S156" s="15">
        <v>0</v>
      </c>
      <c r="T156" s="7">
        <v>59</v>
      </c>
      <c r="U156" s="7">
        <v>41</v>
      </c>
      <c r="V156" s="7">
        <v>18</v>
      </c>
      <c r="W156" s="123">
        <f t="shared" si="85"/>
        <v>-155</v>
      </c>
      <c r="X156" s="123">
        <f t="shared" si="85"/>
        <v>-86</v>
      </c>
      <c r="Y156" s="123">
        <f t="shared" si="85"/>
        <v>-69</v>
      </c>
    </row>
    <row r="157" spans="1:25">
      <c r="A157" s="187"/>
      <c r="B157" s="195"/>
      <c r="C157" s="19">
        <v>60</v>
      </c>
      <c r="D157" s="9" t="s">
        <v>80</v>
      </c>
      <c r="E157" s="15">
        <f t="shared" si="97"/>
        <v>17</v>
      </c>
      <c r="F157" s="15">
        <f t="shared" si="98"/>
        <v>9</v>
      </c>
      <c r="G157" s="15">
        <f t="shared" si="99"/>
        <v>8</v>
      </c>
      <c r="H157" s="15">
        <f t="shared" si="96"/>
        <v>17</v>
      </c>
      <c r="I157" s="15">
        <v>9</v>
      </c>
      <c r="J157" s="15">
        <v>8</v>
      </c>
      <c r="K157" s="15">
        <f t="shared" si="37"/>
        <v>0</v>
      </c>
      <c r="L157" s="15">
        <v>0</v>
      </c>
      <c r="M157" s="15">
        <v>0</v>
      </c>
      <c r="N157" s="15">
        <f t="shared" si="38"/>
        <v>0</v>
      </c>
      <c r="O157" s="15">
        <v>0</v>
      </c>
      <c r="P157" s="15">
        <v>0</v>
      </c>
      <c r="Q157" s="15">
        <f t="shared" si="39"/>
        <v>0</v>
      </c>
      <c r="R157" s="15">
        <v>0</v>
      </c>
      <c r="S157" s="15">
        <v>0</v>
      </c>
      <c r="T157" s="7">
        <v>17</v>
      </c>
      <c r="U157" s="7">
        <v>9</v>
      </c>
      <c r="V157" s="7">
        <v>8</v>
      </c>
      <c r="W157" s="123">
        <f t="shared" si="85"/>
        <v>0</v>
      </c>
      <c r="X157" s="123">
        <f t="shared" si="85"/>
        <v>0</v>
      </c>
      <c r="Y157" s="123">
        <f t="shared" si="85"/>
        <v>0</v>
      </c>
    </row>
    <row r="158" spans="1:25">
      <c r="A158" s="187"/>
      <c r="B158" s="195"/>
      <c r="C158" s="116" t="s">
        <v>53</v>
      </c>
      <c r="D158" s="28" t="s">
        <v>54</v>
      </c>
      <c r="E158" s="15">
        <f t="shared" ref="E158:E159" si="100">+F158+G158</f>
        <v>46</v>
      </c>
      <c r="F158" s="15">
        <f t="shared" ref="F158:F159" si="101">+I158+L158+O158+R158</f>
        <v>10</v>
      </c>
      <c r="G158" s="15">
        <f t="shared" ref="G158:G159" si="102">+J158+M158+P158+S158</f>
        <v>36</v>
      </c>
      <c r="H158" s="15">
        <f t="shared" ref="H158:H159" si="103">+I158+J158</f>
        <v>10</v>
      </c>
      <c r="I158" s="15">
        <v>3</v>
      </c>
      <c r="J158" s="15">
        <v>7</v>
      </c>
      <c r="K158" s="15">
        <f t="shared" si="37"/>
        <v>13</v>
      </c>
      <c r="L158" s="15">
        <v>1</v>
      </c>
      <c r="M158" s="15">
        <v>12</v>
      </c>
      <c r="N158" s="15">
        <f t="shared" si="38"/>
        <v>23</v>
      </c>
      <c r="O158" s="122">
        <v>6</v>
      </c>
      <c r="P158" s="122">
        <v>17</v>
      </c>
      <c r="Q158" s="15">
        <f t="shared" si="39"/>
        <v>0</v>
      </c>
      <c r="R158" s="15">
        <v>0</v>
      </c>
      <c r="S158" s="15">
        <v>0</v>
      </c>
      <c r="T158" s="7">
        <v>10</v>
      </c>
      <c r="U158" s="7">
        <v>3</v>
      </c>
      <c r="V158" s="7">
        <v>7</v>
      </c>
      <c r="W158" s="123">
        <f t="shared" si="85"/>
        <v>-36</v>
      </c>
      <c r="X158" s="123">
        <f t="shared" si="85"/>
        <v>-7</v>
      </c>
      <c r="Y158" s="123">
        <f t="shared" si="85"/>
        <v>-29</v>
      </c>
    </row>
    <row r="159" spans="1:25">
      <c r="A159" s="187"/>
      <c r="B159" s="195"/>
      <c r="C159" s="116" t="s">
        <v>58</v>
      </c>
      <c r="D159" s="28" t="s">
        <v>59</v>
      </c>
      <c r="E159" s="15">
        <f t="shared" si="100"/>
        <v>1068</v>
      </c>
      <c r="F159" s="15">
        <f t="shared" si="101"/>
        <v>319</v>
      </c>
      <c r="G159" s="15">
        <f t="shared" si="102"/>
        <v>749</v>
      </c>
      <c r="H159" s="15">
        <f t="shared" si="103"/>
        <v>512</v>
      </c>
      <c r="I159" s="15">
        <v>187</v>
      </c>
      <c r="J159" s="15">
        <v>325</v>
      </c>
      <c r="K159" s="15">
        <f t="shared" si="37"/>
        <v>232</v>
      </c>
      <c r="L159" s="15">
        <v>41</v>
      </c>
      <c r="M159" s="15">
        <v>191</v>
      </c>
      <c r="N159" s="15">
        <f t="shared" si="38"/>
        <v>324</v>
      </c>
      <c r="O159" s="122">
        <v>91</v>
      </c>
      <c r="P159" s="122">
        <v>233</v>
      </c>
      <c r="Q159" s="15">
        <f t="shared" si="39"/>
        <v>0</v>
      </c>
      <c r="R159" s="15">
        <v>0</v>
      </c>
      <c r="S159" s="15">
        <v>0</v>
      </c>
      <c r="T159" s="7">
        <v>542</v>
      </c>
      <c r="U159" s="7">
        <v>199</v>
      </c>
      <c r="V159" s="7">
        <v>343</v>
      </c>
      <c r="W159" s="123">
        <f t="shared" si="85"/>
        <v>-526</v>
      </c>
      <c r="X159" s="123">
        <f t="shared" si="85"/>
        <v>-120</v>
      </c>
      <c r="Y159" s="123">
        <f t="shared" si="85"/>
        <v>-406</v>
      </c>
    </row>
    <row r="160" spans="1:25">
      <c r="A160" s="187"/>
      <c r="B160" s="195"/>
      <c r="C160" s="19" t="s">
        <v>68</v>
      </c>
      <c r="D160" s="38" t="s">
        <v>69</v>
      </c>
      <c r="E160" s="15">
        <f t="shared" si="87"/>
        <v>3</v>
      </c>
      <c r="F160" s="15">
        <f t="shared" si="88"/>
        <v>2</v>
      </c>
      <c r="G160" s="15">
        <f t="shared" si="88"/>
        <v>1</v>
      </c>
      <c r="H160" s="15">
        <f t="shared" si="36"/>
        <v>2</v>
      </c>
      <c r="I160" s="15">
        <v>1</v>
      </c>
      <c r="J160" s="15">
        <v>1</v>
      </c>
      <c r="K160" s="15">
        <f t="shared" si="37"/>
        <v>0</v>
      </c>
      <c r="L160" s="15">
        <v>0</v>
      </c>
      <c r="M160" s="15">
        <v>0</v>
      </c>
      <c r="N160" s="15">
        <f t="shared" si="38"/>
        <v>1</v>
      </c>
      <c r="O160" s="122">
        <v>1</v>
      </c>
      <c r="P160" s="15">
        <v>0</v>
      </c>
      <c r="Q160" s="15">
        <f t="shared" si="39"/>
        <v>0</v>
      </c>
      <c r="R160" s="15">
        <v>0</v>
      </c>
      <c r="S160" s="15">
        <v>0</v>
      </c>
      <c r="T160" s="7">
        <v>12</v>
      </c>
      <c r="U160" s="7">
        <v>5</v>
      </c>
      <c r="V160" s="7">
        <v>7</v>
      </c>
      <c r="W160" s="123">
        <f t="shared" si="85"/>
        <v>9</v>
      </c>
      <c r="X160" s="123">
        <f t="shared" si="85"/>
        <v>3</v>
      </c>
      <c r="Y160" s="123">
        <f t="shared" si="85"/>
        <v>6</v>
      </c>
    </row>
    <row r="161" spans="1:25" ht="75">
      <c r="A161" s="187"/>
      <c r="B161" s="195"/>
      <c r="C161" s="19" t="s">
        <v>72</v>
      </c>
      <c r="D161" s="39" t="s">
        <v>73</v>
      </c>
      <c r="E161" s="15">
        <f t="shared" si="87"/>
        <v>1</v>
      </c>
      <c r="F161" s="15">
        <f t="shared" si="88"/>
        <v>1</v>
      </c>
      <c r="G161" s="15">
        <f t="shared" si="88"/>
        <v>0</v>
      </c>
      <c r="H161" s="15">
        <f t="shared" si="36"/>
        <v>0</v>
      </c>
      <c r="I161" s="15">
        <v>0</v>
      </c>
      <c r="J161" s="15">
        <v>0</v>
      </c>
      <c r="K161" s="15">
        <f t="shared" si="37"/>
        <v>0</v>
      </c>
      <c r="L161" s="15">
        <v>0</v>
      </c>
      <c r="M161" s="15">
        <v>0</v>
      </c>
      <c r="N161" s="15">
        <f t="shared" si="38"/>
        <v>1</v>
      </c>
      <c r="O161" s="122">
        <v>1</v>
      </c>
      <c r="P161" s="15">
        <v>0</v>
      </c>
      <c r="Q161" s="15">
        <f t="shared" si="39"/>
        <v>0</v>
      </c>
      <c r="R161" s="15">
        <v>0</v>
      </c>
      <c r="S161" s="15">
        <v>0</v>
      </c>
      <c r="T161" s="7">
        <v>0</v>
      </c>
      <c r="U161" s="7">
        <v>0</v>
      </c>
      <c r="V161" s="7">
        <v>0</v>
      </c>
      <c r="W161" s="123">
        <f t="shared" si="85"/>
        <v>-1</v>
      </c>
      <c r="X161" s="123">
        <f t="shared" si="85"/>
        <v>-1</v>
      </c>
      <c r="Y161" s="123">
        <f t="shared" si="85"/>
        <v>0</v>
      </c>
    </row>
    <row r="162" spans="1:25">
      <c r="A162" s="31">
        <v>13</v>
      </c>
      <c r="B162" s="40">
        <v>45</v>
      </c>
      <c r="C162" s="41"/>
      <c r="D162" s="33" t="s">
        <v>31</v>
      </c>
      <c r="E162" s="42">
        <f t="shared" si="40"/>
        <v>489</v>
      </c>
      <c r="F162" s="42">
        <f t="shared" si="88"/>
        <v>30</v>
      </c>
      <c r="G162" s="42">
        <f t="shared" si="88"/>
        <v>459</v>
      </c>
      <c r="H162" s="42">
        <f t="shared" si="36"/>
        <v>66</v>
      </c>
      <c r="I162" s="42">
        <f>SUM(I163:I164)</f>
        <v>5</v>
      </c>
      <c r="J162" s="42">
        <f>SUM(J163:J164)</f>
        <v>61</v>
      </c>
      <c r="K162" s="42">
        <f t="shared" si="37"/>
        <v>158</v>
      </c>
      <c r="L162" s="42">
        <f>SUM(L163:L164)</f>
        <v>8</v>
      </c>
      <c r="M162" s="42">
        <f>SUM(M163:M164)</f>
        <v>150</v>
      </c>
      <c r="N162" s="42">
        <f t="shared" si="38"/>
        <v>118</v>
      </c>
      <c r="O162" s="42">
        <f>SUM(O163:O164)</f>
        <v>2</v>
      </c>
      <c r="P162" s="42">
        <f>SUM(P163:P164)</f>
        <v>116</v>
      </c>
      <c r="Q162" s="42">
        <f t="shared" si="39"/>
        <v>147</v>
      </c>
      <c r="R162" s="42">
        <f>SUM(R163:R164)</f>
        <v>15</v>
      </c>
      <c r="S162" s="42">
        <f>SUM(S163:S164)</f>
        <v>132</v>
      </c>
      <c r="T162" s="125">
        <v>489</v>
      </c>
      <c r="U162" s="125">
        <v>48</v>
      </c>
      <c r="V162" s="125">
        <v>441</v>
      </c>
      <c r="W162" s="124">
        <f t="shared" si="85"/>
        <v>0</v>
      </c>
      <c r="X162" s="124">
        <f t="shared" si="85"/>
        <v>18</v>
      </c>
      <c r="Y162" s="124">
        <f t="shared" si="85"/>
        <v>-18</v>
      </c>
    </row>
    <row r="163" spans="1:25" ht="37.5">
      <c r="A163" s="187"/>
      <c r="B163" s="190"/>
      <c r="C163" s="14"/>
      <c r="D163" s="9" t="s">
        <v>18</v>
      </c>
      <c r="E163" s="15">
        <f>+F163+G163</f>
        <v>56</v>
      </c>
      <c r="F163" s="15">
        <f t="shared" si="88"/>
        <v>6</v>
      </c>
      <c r="G163" s="15">
        <f t="shared" si="88"/>
        <v>50</v>
      </c>
      <c r="H163" s="15">
        <f>+I163+J163</f>
        <v>4</v>
      </c>
      <c r="I163" s="15">
        <v>1</v>
      </c>
      <c r="J163" s="15">
        <v>3</v>
      </c>
      <c r="K163" s="15">
        <f t="shared" si="37"/>
        <v>5</v>
      </c>
      <c r="L163" s="15">
        <v>0</v>
      </c>
      <c r="M163" s="15">
        <v>5</v>
      </c>
      <c r="N163" s="15">
        <f t="shared" si="38"/>
        <v>4</v>
      </c>
      <c r="O163" s="122">
        <v>0</v>
      </c>
      <c r="P163" s="122">
        <v>4</v>
      </c>
      <c r="Q163" s="15">
        <f t="shared" si="39"/>
        <v>43</v>
      </c>
      <c r="R163" s="122">
        <v>5</v>
      </c>
      <c r="S163" s="122">
        <v>38</v>
      </c>
      <c r="T163" s="7">
        <v>56</v>
      </c>
      <c r="U163" s="7">
        <v>6</v>
      </c>
      <c r="V163" s="7">
        <v>50</v>
      </c>
      <c r="W163" s="123">
        <f t="shared" si="85"/>
        <v>0</v>
      </c>
      <c r="X163" s="123">
        <f t="shared" si="85"/>
        <v>0</v>
      </c>
      <c r="Y163" s="123">
        <f t="shared" si="85"/>
        <v>0</v>
      </c>
    </row>
    <row r="164" spans="1:25" ht="37.5">
      <c r="A164" s="187"/>
      <c r="B164" s="190"/>
      <c r="C164" s="12"/>
      <c r="D164" s="10" t="s">
        <v>13</v>
      </c>
      <c r="E164" s="17">
        <f t="shared" si="40"/>
        <v>433</v>
      </c>
      <c r="F164" s="17">
        <f t="shared" ref="F164:G170" si="104">+I164+L164+O164+R164</f>
        <v>24</v>
      </c>
      <c r="G164" s="17">
        <f t="shared" si="104"/>
        <v>409</v>
      </c>
      <c r="H164" s="17">
        <f t="shared" si="36"/>
        <v>62</v>
      </c>
      <c r="I164" s="17">
        <f>SUM(I165:I170)</f>
        <v>4</v>
      </c>
      <c r="J164" s="17">
        <f>SUM(J165:J170)</f>
        <v>58</v>
      </c>
      <c r="K164" s="17">
        <f t="shared" si="37"/>
        <v>153</v>
      </c>
      <c r="L164" s="17">
        <f>SUM(L165:L170)</f>
        <v>8</v>
      </c>
      <c r="M164" s="17">
        <f>SUM(M165:M170)</f>
        <v>145</v>
      </c>
      <c r="N164" s="17">
        <f t="shared" si="38"/>
        <v>114</v>
      </c>
      <c r="O164" s="17">
        <f>SUM(O165:O170)</f>
        <v>2</v>
      </c>
      <c r="P164" s="17">
        <f>SUM(P165:P170)</f>
        <v>112</v>
      </c>
      <c r="Q164" s="17">
        <f t="shared" si="39"/>
        <v>104</v>
      </c>
      <c r="R164" s="17">
        <f>SUM(R165:R170)</f>
        <v>10</v>
      </c>
      <c r="S164" s="17">
        <f>SUM(S165:S170)</f>
        <v>94</v>
      </c>
      <c r="T164" s="7">
        <v>433</v>
      </c>
      <c r="U164" s="7">
        <v>42</v>
      </c>
      <c r="V164" s="7">
        <v>391</v>
      </c>
      <c r="W164" s="123">
        <f t="shared" si="85"/>
        <v>0</v>
      </c>
      <c r="X164" s="123">
        <f t="shared" si="85"/>
        <v>18</v>
      </c>
      <c r="Y164" s="123">
        <f t="shared" si="85"/>
        <v>-18</v>
      </c>
    </row>
    <row r="165" spans="1:25">
      <c r="A165" s="187"/>
      <c r="B165" s="190"/>
      <c r="C165" s="19">
        <v>42</v>
      </c>
      <c r="D165" s="9" t="s">
        <v>46</v>
      </c>
      <c r="E165" s="15">
        <f t="shared" ref="E165" si="105">+F165+G165</f>
        <v>28</v>
      </c>
      <c r="F165" s="15">
        <f t="shared" ref="F165" si="106">+I165+L165+O165+R165</f>
        <v>2</v>
      </c>
      <c r="G165" s="15">
        <f t="shared" ref="G165" si="107">+J165+M165+P165+S165</f>
        <v>26</v>
      </c>
      <c r="H165" s="15">
        <f t="shared" ref="H165" si="108">+I165+J165</f>
        <v>4</v>
      </c>
      <c r="I165" s="15">
        <v>2</v>
      </c>
      <c r="J165" s="15">
        <v>2</v>
      </c>
      <c r="K165" s="15">
        <f t="shared" si="37"/>
        <v>2</v>
      </c>
      <c r="L165" s="15">
        <v>0</v>
      </c>
      <c r="M165" s="15">
        <v>2</v>
      </c>
      <c r="N165" s="15">
        <f t="shared" si="38"/>
        <v>22</v>
      </c>
      <c r="O165" s="15">
        <v>0</v>
      </c>
      <c r="P165" s="122">
        <v>22</v>
      </c>
      <c r="Q165" s="15">
        <f t="shared" si="39"/>
        <v>0</v>
      </c>
      <c r="R165" s="15">
        <v>0</v>
      </c>
      <c r="S165" s="15">
        <v>0</v>
      </c>
      <c r="T165" s="7">
        <v>4</v>
      </c>
      <c r="U165" s="7">
        <v>2</v>
      </c>
      <c r="V165" s="7">
        <v>2</v>
      </c>
      <c r="W165" s="123">
        <f t="shared" si="85"/>
        <v>-24</v>
      </c>
      <c r="X165" s="123">
        <f t="shared" si="85"/>
        <v>0</v>
      </c>
      <c r="Y165" s="123">
        <f t="shared" si="85"/>
        <v>-24</v>
      </c>
    </row>
    <row r="166" spans="1:25" ht="20.25" customHeight="1">
      <c r="A166" s="187"/>
      <c r="B166" s="190"/>
      <c r="C166" s="19" t="s">
        <v>47</v>
      </c>
      <c r="D166" s="23" t="s">
        <v>48</v>
      </c>
      <c r="E166" s="15">
        <f t="shared" si="40"/>
        <v>14</v>
      </c>
      <c r="F166" s="15">
        <f t="shared" si="104"/>
        <v>1</v>
      </c>
      <c r="G166" s="15">
        <f t="shared" si="104"/>
        <v>13</v>
      </c>
      <c r="H166" s="15">
        <f t="shared" si="36"/>
        <v>3</v>
      </c>
      <c r="I166" s="15">
        <v>0</v>
      </c>
      <c r="J166" s="15">
        <v>3</v>
      </c>
      <c r="K166" s="15">
        <f t="shared" si="37"/>
        <v>4</v>
      </c>
      <c r="L166" s="15">
        <v>0</v>
      </c>
      <c r="M166" s="15">
        <v>4</v>
      </c>
      <c r="N166" s="15">
        <f t="shared" si="38"/>
        <v>1</v>
      </c>
      <c r="O166" s="122">
        <v>0</v>
      </c>
      <c r="P166" s="122">
        <v>1</v>
      </c>
      <c r="Q166" s="15">
        <f t="shared" si="39"/>
        <v>6</v>
      </c>
      <c r="R166" s="15">
        <v>1</v>
      </c>
      <c r="S166" s="15">
        <v>5</v>
      </c>
      <c r="T166" s="7">
        <v>21</v>
      </c>
      <c r="U166" s="7">
        <v>3</v>
      </c>
      <c r="V166" s="7">
        <v>18</v>
      </c>
      <c r="W166" s="123">
        <f t="shared" si="85"/>
        <v>7</v>
      </c>
      <c r="X166" s="123">
        <f t="shared" si="85"/>
        <v>2</v>
      </c>
      <c r="Y166" s="123">
        <f t="shared" si="85"/>
        <v>5</v>
      </c>
    </row>
    <row r="167" spans="1:25">
      <c r="A167" s="187"/>
      <c r="B167" s="190"/>
      <c r="C167" s="19" t="s">
        <v>51</v>
      </c>
      <c r="D167" s="20" t="s">
        <v>52</v>
      </c>
      <c r="E167" s="15">
        <f t="shared" si="40"/>
        <v>29</v>
      </c>
      <c r="F167" s="15">
        <f t="shared" si="104"/>
        <v>3</v>
      </c>
      <c r="G167" s="15">
        <f t="shared" si="104"/>
        <v>26</v>
      </c>
      <c r="H167" s="15">
        <f t="shared" si="36"/>
        <v>0</v>
      </c>
      <c r="I167" s="15">
        <v>0</v>
      </c>
      <c r="J167" s="15">
        <v>0</v>
      </c>
      <c r="K167" s="15">
        <f t="shared" si="37"/>
        <v>0</v>
      </c>
      <c r="L167" s="15">
        <v>0</v>
      </c>
      <c r="M167" s="15">
        <v>0</v>
      </c>
      <c r="N167" s="15">
        <f t="shared" si="38"/>
        <v>0</v>
      </c>
      <c r="O167" s="122">
        <v>0</v>
      </c>
      <c r="P167" s="122">
        <v>0</v>
      </c>
      <c r="Q167" s="15">
        <f t="shared" si="39"/>
        <v>29</v>
      </c>
      <c r="R167" s="15">
        <v>3</v>
      </c>
      <c r="S167" s="122">
        <v>26</v>
      </c>
      <c r="T167" s="7">
        <v>114</v>
      </c>
      <c r="U167" s="7">
        <v>9</v>
      </c>
      <c r="V167" s="7">
        <v>105</v>
      </c>
      <c r="W167" s="123">
        <f t="shared" si="85"/>
        <v>85</v>
      </c>
      <c r="X167" s="123">
        <f t="shared" si="85"/>
        <v>6</v>
      </c>
      <c r="Y167" s="123">
        <f t="shared" si="85"/>
        <v>79</v>
      </c>
    </row>
    <row r="168" spans="1:25">
      <c r="A168" s="187"/>
      <c r="B168" s="190"/>
      <c r="C168" s="19" t="s">
        <v>58</v>
      </c>
      <c r="D168" s="28" t="s">
        <v>59</v>
      </c>
      <c r="E168" s="15">
        <f>+F168+G168</f>
        <v>346</v>
      </c>
      <c r="F168" s="15">
        <f t="shared" si="104"/>
        <v>15</v>
      </c>
      <c r="G168" s="15">
        <f t="shared" si="104"/>
        <v>331</v>
      </c>
      <c r="H168" s="15">
        <f>+I168+J168</f>
        <v>55</v>
      </c>
      <c r="I168" s="15">
        <v>2</v>
      </c>
      <c r="J168" s="15">
        <v>53</v>
      </c>
      <c r="K168" s="15">
        <f t="shared" si="37"/>
        <v>147</v>
      </c>
      <c r="L168" s="15">
        <v>8</v>
      </c>
      <c r="M168" s="15">
        <v>139</v>
      </c>
      <c r="N168" s="15">
        <f t="shared" si="38"/>
        <v>91</v>
      </c>
      <c r="O168" s="122">
        <v>2</v>
      </c>
      <c r="P168" s="122">
        <v>89</v>
      </c>
      <c r="Q168" s="15">
        <f t="shared" si="39"/>
        <v>53</v>
      </c>
      <c r="R168" s="15">
        <v>3</v>
      </c>
      <c r="S168" s="15">
        <v>50</v>
      </c>
      <c r="T168" s="7">
        <v>230</v>
      </c>
      <c r="U168" s="7">
        <v>16</v>
      </c>
      <c r="V168" s="7">
        <v>214</v>
      </c>
      <c r="W168" s="123">
        <f t="shared" si="85"/>
        <v>-116</v>
      </c>
      <c r="X168" s="123">
        <f t="shared" si="85"/>
        <v>1</v>
      </c>
      <c r="Y168" s="123">
        <f t="shared" si="85"/>
        <v>-117</v>
      </c>
    </row>
    <row r="169" spans="1:25">
      <c r="A169" s="187"/>
      <c r="B169" s="190"/>
      <c r="C169" s="19" t="s">
        <v>68</v>
      </c>
      <c r="D169" s="38" t="s">
        <v>69</v>
      </c>
      <c r="E169" s="15">
        <f>+F169+G169</f>
        <v>10</v>
      </c>
      <c r="F169" s="15">
        <f t="shared" si="104"/>
        <v>2</v>
      </c>
      <c r="G169" s="15">
        <f t="shared" si="104"/>
        <v>8</v>
      </c>
      <c r="H169" s="15">
        <f>+I169+J169</f>
        <v>0</v>
      </c>
      <c r="I169" s="15">
        <v>0</v>
      </c>
      <c r="J169" s="15">
        <v>0</v>
      </c>
      <c r="K169" s="15">
        <f t="shared" si="37"/>
        <v>0</v>
      </c>
      <c r="L169" s="15">
        <v>0</v>
      </c>
      <c r="M169" s="15">
        <v>0</v>
      </c>
      <c r="N169" s="15">
        <f t="shared" si="38"/>
        <v>0</v>
      </c>
      <c r="O169" s="122">
        <v>0</v>
      </c>
      <c r="P169" s="122">
        <v>0</v>
      </c>
      <c r="Q169" s="15">
        <f t="shared" si="39"/>
        <v>10</v>
      </c>
      <c r="R169" s="15">
        <v>2</v>
      </c>
      <c r="S169" s="15">
        <v>8</v>
      </c>
      <c r="T169" s="7">
        <v>40</v>
      </c>
      <c r="U169" s="7">
        <v>8</v>
      </c>
      <c r="V169" s="7">
        <v>32</v>
      </c>
      <c r="W169" s="123">
        <f t="shared" si="85"/>
        <v>30</v>
      </c>
      <c r="X169" s="123">
        <f t="shared" si="85"/>
        <v>6</v>
      </c>
      <c r="Y169" s="123">
        <f t="shared" si="85"/>
        <v>24</v>
      </c>
    </row>
    <row r="170" spans="1:25" ht="75">
      <c r="A170" s="187"/>
      <c r="B170" s="190"/>
      <c r="C170" s="19" t="s">
        <v>72</v>
      </c>
      <c r="D170" s="39" t="s">
        <v>73</v>
      </c>
      <c r="E170" s="15">
        <f>+F170+G170</f>
        <v>6</v>
      </c>
      <c r="F170" s="15">
        <f t="shared" si="104"/>
        <v>1</v>
      </c>
      <c r="G170" s="15">
        <f t="shared" si="104"/>
        <v>5</v>
      </c>
      <c r="H170" s="15">
        <f>+I170+J170</f>
        <v>0</v>
      </c>
      <c r="I170" s="15">
        <v>0</v>
      </c>
      <c r="J170" s="15">
        <v>0</v>
      </c>
      <c r="K170" s="15">
        <f t="shared" si="37"/>
        <v>0</v>
      </c>
      <c r="L170" s="15">
        <v>0</v>
      </c>
      <c r="M170" s="15">
        <v>0</v>
      </c>
      <c r="N170" s="15">
        <f t="shared" si="38"/>
        <v>0</v>
      </c>
      <c r="O170" s="122">
        <v>0</v>
      </c>
      <c r="P170" s="122">
        <v>0</v>
      </c>
      <c r="Q170" s="15">
        <f t="shared" si="39"/>
        <v>6</v>
      </c>
      <c r="R170" s="15">
        <v>1</v>
      </c>
      <c r="S170" s="15">
        <v>5</v>
      </c>
      <c r="T170" s="7">
        <v>24</v>
      </c>
      <c r="U170" s="7">
        <v>4</v>
      </c>
      <c r="V170" s="7">
        <v>20</v>
      </c>
      <c r="W170" s="123">
        <f t="shared" si="85"/>
        <v>18</v>
      </c>
      <c r="X170" s="123">
        <f t="shared" si="85"/>
        <v>3</v>
      </c>
      <c r="Y170" s="123">
        <f t="shared" si="85"/>
        <v>15</v>
      </c>
    </row>
    <row r="171" spans="1:25">
      <c r="A171" s="31">
        <v>14</v>
      </c>
      <c r="B171" s="56">
        <v>153</v>
      </c>
      <c r="C171" s="57"/>
      <c r="D171" s="33" t="s">
        <v>84</v>
      </c>
      <c r="E171" s="58">
        <f t="shared" si="40"/>
        <v>970</v>
      </c>
      <c r="F171" s="58">
        <f t="shared" ref="F171:G189" si="109">+I171+L171+O171+R171</f>
        <v>235</v>
      </c>
      <c r="G171" s="58">
        <f t="shared" si="109"/>
        <v>735</v>
      </c>
      <c r="H171" s="59">
        <f>+I171+J171</f>
        <v>93</v>
      </c>
      <c r="I171" s="59">
        <f>SUM(I172:I173)</f>
        <v>19</v>
      </c>
      <c r="J171" s="59">
        <f>SUM(J172:J173)</f>
        <v>74</v>
      </c>
      <c r="K171" s="59">
        <f>+L171+M171</f>
        <v>91</v>
      </c>
      <c r="L171" s="59">
        <f>SUM(L172:L173)</f>
        <v>11</v>
      </c>
      <c r="M171" s="59">
        <f>SUM(M172:M173)</f>
        <v>80</v>
      </c>
      <c r="N171" s="59">
        <f>+O171+P171</f>
        <v>121</v>
      </c>
      <c r="O171" s="59">
        <f>SUM(O172:O173)</f>
        <v>27</v>
      </c>
      <c r="P171" s="59">
        <f>SUM(P172:P173)</f>
        <v>94</v>
      </c>
      <c r="Q171" s="59">
        <f>+R171+S171</f>
        <v>665</v>
      </c>
      <c r="R171" s="59">
        <f>SUM(R172:R173)</f>
        <v>178</v>
      </c>
      <c r="S171" s="59">
        <f>SUM(S172:S173)</f>
        <v>487</v>
      </c>
      <c r="T171" s="125">
        <v>970</v>
      </c>
      <c r="U171" s="125">
        <v>235</v>
      </c>
      <c r="V171" s="125">
        <v>735</v>
      </c>
      <c r="W171" s="124">
        <f t="shared" si="85"/>
        <v>0</v>
      </c>
      <c r="X171" s="124">
        <f t="shared" si="85"/>
        <v>0</v>
      </c>
      <c r="Y171" s="124">
        <f t="shared" si="85"/>
        <v>0</v>
      </c>
    </row>
    <row r="172" spans="1:25" ht="37.5">
      <c r="A172" s="187"/>
      <c r="B172" s="190"/>
      <c r="C172" s="14"/>
      <c r="D172" s="63" t="s">
        <v>18</v>
      </c>
      <c r="E172" s="55">
        <f t="shared" si="40"/>
        <v>230</v>
      </c>
      <c r="F172" s="55">
        <f t="shared" si="109"/>
        <v>55</v>
      </c>
      <c r="G172" s="55">
        <f t="shared" si="109"/>
        <v>175</v>
      </c>
      <c r="H172" s="16">
        <f>I172+J172</f>
        <v>0</v>
      </c>
      <c r="I172" s="16">
        <v>0</v>
      </c>
      <c r="J172" s="16">
        <v>0</v>
      </c>
      <c r="K172" s="16">
        <f>L172+M172</f>
        <v>26</v>
      </c>
      <c r="L172" s="16">
        <v>6</v>
      </c>
      <c r="M172" s="16">
        <v>20</v>
      </c>
      <c r="N172" s="16">
        <f>O172+P172</f>
        <v>36</v>
      </c>
      <c r="O172" s="126">
        <v>12</v>
      </c>
      <c r="P172" s="126">
        <v>24</v>
      </c>
      <c r="Q172" s="16">
        <f>R172+S172</f>
        <v>168</v>
      </c>
      <c r="R172" s="126">
        <v>37</v>
      </c>
      <c r="S172" s="126">
        <v>131</v>
      </c>
      <c r="T172" s="7">
        <v>230</v>
      </c>
      <c r="U172" s="7">
        <v>55</v>
      </c>
      <c r="V172" s="7">
        <v>175</v>
      </c>
      <c r="W172" s="123">
        <f t="shared" si="85"/>
        <v>0</v>
      </c>
      <c r="X172" s="123">
        <f t="shared" si="85"/>
        <v>0</v>
      </c>
      <c r="Y172" s="123">
        <f t="shared" si="85"/>
        <v>0</v>
      </c>
    </row>
    <row r="173" spans="1:25" ht="37.5">
      <c r="A173" s="187"/>
      <c r="B173" s="190"/>
      <c r="C173" s="64"/>
      <c r="D173" s="65" t="s">
        <v>13</v>
      </c>
      <c r="E173" s="66">
        <f t="shared" si="40"/>
        <v>740</v>
      </c>
      <c r="F173" s="66">
        <f t="shared" si="109"/>
        <v>180</v>
      </c>
      <c r="G173" s="66">
        <f t="shared" si="109"/>
        <v>560</v>
      </c>
      <c r="H173" s="67">
        <f>+I173+J173</f>
        <v>93</v>
      </c>
      <c r="I173" s="67">
        <f>SUM(I174:I176)</f>
        <v>19</v>
      </c>
      <c r="J173" s="67">
        <f>SUM(J174:J176)</f>
        <v>74</v>
      </c>
      <c r="K173" s="67">
        <f>+L173+M173</f>
        <v>65</v>
      </c>
      <c r="L173" s="67">
        <f>SUM(L174:L176)</f>
        <v>5</v>
      </c>
      <c r="M173" s="67">
        <f>SUM(M174:M176)</f>
        <v>60</v>
      </c>
      <c r="N173" s="67">
        <f>+O173+P173</f>
        <v>85</v>
      </c>
      <c r="O173" s="67">
        <f>SUM(O174:O176)</f>
        <v>15</v>
      </c>
      <c r="P173" s="67">
        <f>SUM(P174:P176)</f>
        <v>70</v>
      </c>
      <c r="Q173" s="67">
        <f>+R173+S173</f>
        <v>497</v>
      </c>
      <c r="R173" s="67">
        <f>SUM(R174:R176)</f>
        <v>141</v>
      </c>
      <c r="S173" s="67">
        <f>SUM(S174:S176)</f>
        <v>356</v>
      </c>
      <c r="T173" s="7">
        <v>740</v>
      </c>
      <c r="U173" s="7">
        <v>180</v>
      </c>
      <c r="V173" s="7">
        <v>560</v>
      </c>
      <c r="W173" s="123">
        <f t="shared" si="85"/>
        <v>0</v>
      </c>
      <c r="X173" s="123">
        <f t="shared" si="85"/>
        <v>0</v>
      </c>
      <c r="Y173" s="123">
        <f t="shared" si="85"/>
        <v>0</v>
      </c>
    </row>
    <row r="174" spans="1:25">
      <c r="A174" s="187"/>
      <c r="B174" s="190"/>
      <c r="C174" s="60" t="s">
        <v>45</v>
      </c>
      <c r="D174" s="61" t="s">
        <v>46</v>
      </c>
      <c r="E174" s="55">
        <f t="shared" si="40"/>
        <v>260</v>
      </c>
      <c r="F174" s="55">
        <f t="shared" si="109"/>
        <v>64</v>
      </c>
      <c r="G174" s="55">
        <f t="shared" si="109"/>
        <v>196</v>
      </c>
      <c r="H174" s="16">
        <f>+I174+J174</f>
        <v>18</v>
      </c>
      <c r="I174" s="16">
        <v>4</v>
      </c>
      <c r="J174" s="16">
        <v>14</v>
      </c>
      <c r="K174" s="16">
        <f t="shared" ref="K174:K175" si="110">+L174+M174</f>
        <v>13</v>
      </c>
      <c r="L174" s="16">
        <v>1</v>
      </c>
      <c r="M174" s="16">
        <v>12</v>
      </c>
      <c r="N174" s="16">
        <f t="shared" ref="N174:N175" si="111">+O174+P174</f>
        <v>18</v>
      </c>
      <c r="O174" s="126">
        <v>2</v>
      </c>
      <c r="P174" s="126">
        <v>16</v>
      </c>
      <c r="Q174" s="16">
        <f t="shared" ref="Q174:Q175" si="112">+R174+S174</f>
        <v>211</v>
      </c>
      <c r="R174" s="126">
        <v>57</v>
      </c>
      <c r="S174" s="126">
        <v>154</v>
      </c>
      <c r="T174" s="7">
        <v>260</v>
      </c>
      <c r="U174" s="7">
        <v>64</v>
      </c>
      <c r="V174" s="7">
        <v>196</v>
      </c>
      <c r="W174" s="123">
        <f t="shared" si="85"/>
        <v>0</v>
      </c>
      <c r="X174" s="123">
        <f t="shared" si="85"/>
        <v>0</v>
      </c>
      <c r="Y174" s="123">
        <f t="shared" si="85"/>
        <v>0</v>
      </c>
    </row>
    <row r="175" spans="1:25" ht="37.5">
      <c r="A175" s="187"/>
      <c r="B175" s="190"/>
      <c r="C175" s="60" t="s">
        <v>49</v>
      </c>
      <c r="D175" s="62" t="s">
        <v>50</v>
      </c>
      <c r="E175" s="55">
        <f t="shared" si="40"/>
        <v>360</v>
      </c>
      <c r="F175" s="55">
        <f t="shared" si="109"/>
        <v>90</v>
      </c>
      <c r="G175" s="55">
        <f t="shared" si="109"/>
        <v>270</v>
      </c>
      <c r="H175" s="16">
        <f>+I175+J175</f>
        <v>38</v>
      </c>
      <c r="I175" s="16">
        <v>7</v>
      </c>
      <c r="J175" s="16">
        <v>31</v>
      </c>
      <c r="K175" s="16">
        <f t="shared" si="110"/>
        <v>35</v>
      </c>
      <c r="L175" s="16">
        <v>2</v>
      </c>
      <c r="M175" s="16">
        <v>33</v>
      </c>
      <c r="N175" s="16">
        <f t="shared" si="111"/>
        <v>30</v>
      </c>
      <c r="O175" s="126">
        <v>9</v>
      </c>
      <c r="P175" s="126">
        <v>21</v>
      </c>
      <c r="Q175" s="16">
        <f t="shared" si="112"/>
        <v>257</v>
      </c>
      <c r="R175" s="126">
        <v>72</v>
      </c>
      <c r="S175" s="126">
        <v>185</v>
      </c>
      <c r="T175" s="7">
        <v>360</v>
      </c>
      <c r="U175" s="7">
        <v>90</v>
      </c>
      <c r="V175" s="7">
        <v>270</v>
      </c>
      <c r="W175" s="123">
        <f t="shared" si="85"/>
        <v>0</v>
      </c>
      <c r="X175" s="123">
        <f t="shared" si="85"/>
        <v>0</v>
      </c>
      <c r="Y175" s="123">
        <f t="shared" si="85"/>
        <v>0</v>
      </c>
    </row>
    <row r="176" spans="1:25">
      <c r="A176" s="187"/>
      <c r="B176" s="190"/>
      <c r="C176" s="60" t="s">
        <v>58</v>
      </c>
      <c r="D176" s="38" t="s">
        <v>59</v>
      </c>
      <c r="E176" s="55">
        <f t="shared" si="40"/>
        <v>120</v>
      </c>
      <c r="F176" s="55">
        <f t="shared" si="109"/>
        <v>26</v>
      </c>
      <c r="G176" s="55">
        <f t="shared" si="109"/>
        <v>94</v>
      </c>
      <c r="H176" s="16">
        <f>+I176+J176</f>
        <v>37</v>
      </c>
      <c r="I176" s="16">
        <v>8</v>
      </c>
      <c r="J176" s="16">
        <v>29</v>
      </c>
      <c r="K176" s="16">
        <f>+L176+M176</f>
        <v>17</v>
      </c>
      <c r="L176" s="16">
        <v>2</v>
      </c>
      <c r="M176" s="16">
        <v>15</v>
      </c>
      <c r="N176" s="16">
        <f>+O176+P176</f>
        <v>37</v>
      </c>
      <c r="O176" s="126">
        <v>4</v>
      </c>
      <c r="P176" s="126">
        <v>33</v>
      </c>
      <c r="Q176" s="16">
        <f>+R176+S176</f>
        <v>29</v>
      </c>
      <c r="R176" s="126">
        <v>12</v>
      </c>
      <c r="S176" s="126">
        <v>17</v>
      </c>
      <c r="T176" s="7">
        <v>120</v>
      </c>
      <c r="U176" s="7">
        <v>26</v>
      </c>
      <c r="V176" s="7">
        <v>94</v>
      </c>
      <c r="W176" s="123">
        <f t="shared" si="85"/>
        <v>0</v>
      </c>
      <c r="X176" s="123">
        <f t="shared" si="85"/>
        <v>0</v>
      </c>
      <c r="Y176" s="123">
        <f t="shared" si="85"/>
        <v>0</v>
      </c>
    </row>
    <row r="177" spans="1:25">
      <c r="A177" s="31">
        <v>15</v>
      </c>
      <c r="B177" s="32">
        <v>188</v>
      </c>
      <c r="C177" s="41"/>
      <c r="D177" s="33" t="s">
        <v>20</v>
      </c>
      <c r="E177" s="42">
        <f t="shared" ref="E177:E219" si="113">+F177+G177</f>
        <v>19583</v>
      </c>
      <c r="F177" s="42">
        <f t="shared" si="109"/>
        <v>5772</v>
      </c>
      <c r="G177" s="42">
        <f t="shared" si="109"/>
        <v>13811</v>
      </c>
      <c r="H177" s="42">
        <f t="shared" ref="H177:H240" si="114">+I177+J177</f>
        <v>982</v>
      </c>
      <c r="I177" s="42">
        <f>SUM(I178:I179)</f>
        <v>195</v>
      </c>
      <c r="J177" s="42">
        <f>SUM(J178:J179)</f>
        <v>787</v>
      </c>
      <c r="K177" s="42">
        <f t="shared" ref="K177:K241" si="115">+L177+M177</f>
        <v>1814</v>
      </c>
      <c r="L177" s="42">
        <f>SUM(L178:L179)</f>
        <v>481</v>
      </c>
      <c r="M177" s="42">
        <f>SUM(M178:M179)</f>
        <v>1333</v>
      </c>
      <c r="N177" s="42">
        <f t="shared" ref="N177:N241" si="116">+O177+P177</f>
        <v>1544</v>
      </c>
      <c r="O177" s="42">
        <f>SUM(O178:O179)</f>
        <v>430</v>
      </c>
      <c r="P177" s="42">
        <f>SUM(P178:P179)</f>
        <v>1114</v>
      </c>
      <c r="Q177" s="42">
        <f t="shared" ref="Q177:Q195" si="117">+R177+S177</f>
        <v>15243</v>
      </c>
      <c r="R177" s="42">
        <f>SUM(R178:R179)</f>
        <v>4666</v>
      </c>
      <c r="S177" s="42">
        <f>SUM(S178:S179)</f>
        <v>10577</v>
      </c>
      <c r="T177" s="125">
        <v>19583</v>
      </c>
      <c r="U177" s="125">
        <v>5772</v>
      </c>
      <c r="V177" s="125">
        <v>13811</v>
      </c>
      <c r="W177" s="124">
        <f t="shared" si="85"/>
        <v>0</v>
      </c>
      <c r="X177" s="124">
        <f t="shared" si="85"/>
        <v>0</v>
      </c>
      <c r="Y177" s="124">
        <f t="shared" si="85"/>
        <v>0</v>
      </c>
    </row>
    <row r="178" spans="1:25" ht="37.5">
      <c r="A178" s="187"/>
      <c r="B178" s="195"/>
      <c r="C178" s="14"/>
      <c r="D178" s="9" t="s">
        <v>18</v>
      </c>
      <c r="E178" s="15">
        <f t="shared" si="113"/>
        <v>3743</v>
      </c>
      <c r="F178" s="15">
        <f t="shared" si="109"/>
        <v>1012</v>
      </c>
      <c r="G178" s="15">
        <f t="shared" si="109"/>
        <v>2731</v>
      </c>
      <c r="H178" s="15">
        <f t="shared" si="114"/>
        <v>54</v>
      </c>
      <c r="I178" s="15">
        <v>11</v>
      </c>
      <c r="J178" s="15">
        <v>43</v>
      </c>
      <c r="K178" s="15">
        <f t="shared" si="115"/>
        <v>913</v>
      </c>
      <c r="L178" s="15">
        <v>275</v>
      </c>
      <c r="M178" s="15">
        <v>638</v>
      </c>
      <c r="N178" s="15">
        <f t="shared" si="116"/>
        <v>523</v>
      </c>
      <c r="O178" s="122">
        <v>170</v>
      </c>
      <c r="P178" s="122">
        <v>353</v>
      </c>
      <c r="Q178" s="15">
        <f t="shared" si="117"/>
        <v>2253</v>
      </c>
      <c r="R178" s="122">
        <v>556</v>
      </c>
      <c r="S178" s="122">
        <v>1697</v>
      </c>
      <c r="T178" s="7">
        <v>3743</v>
      </c>
      <c r="U178" s="7">
        <v>1012</v>
      </c>
      <c r="V178" s="7">
        <v>2731</v>
      </c>
      <c r="W178" s="123">
        <f t="shared" si="85"/>
        <v>0</v>
      </c>
      <c r="X178" s="123">
        <f t="shared" si="85"/>
        <v>0</v>
      </c>
      <c r="Y178" s="123">
        <f t="shared" si="85"/>
        <v>0</v>
      </c>
    </row>
    <row r="179" spans="1:25" ht="37.5">
      <c r="A179" s="187"/>
      <c r="B179" s="195"/>
      <c r="C179" s="12"/>
      <c r="D179" s="10" t="s">
        <v>13</v>
      </c>
      <c r="E179" s="17">
        <f t="shared" si="113"/>
        <v>15840</v>
      </c>
      <c r="F179" s="17">
        <f t="shared" si="109"/>
        <v>4760</v>
      </c>
      <c r="G179" s="17">
        <f t="shared" si="109"/>
        <v>11080</v>
      </c>
      <c r="H179" s="17">
        <f t="shared" si="114"/>
        <v>928</v>
      </c>
      <c r="I179" s="17">
        <f>SUM(I180:I195)</f>
        <v>184</v>
      </c>
      <c r="J179" s="17">
        <f>SUM(J180:J195)</f>
        <v>744</v>
      </c>
      <c r="K179" s="17">
        <f t="shared" si="115"/>
        <v>901</v>
      </c>
      <c r="L179" s="17">
        <f>SUM(L180:L195)</f>
        <v>206</v>
      </c>
      <c r="M179" s="17">
        <f>SUM(M180:M195)</f>
        <v>695</v>
      </c>
      <c r="N179" s="17">
        <f t="shared" si="116"/>
        <v>1021</v>
      </c>
      <c r="O179" s="17">
        <f>SUM(O180:O195)</f>
        <v>260</v>
      </c>
      <c r="P179" s="17">
        <f>SUM(P180:P195)</f>
        <v>761</v>
      </c>
      <c r="Q179" s="17">
        <f t="shared" si="117"/>
        <v>12990</v>
      </c>
      <c r="R179" s="17">
        <f>SUM(R180:R195)</f>
        <v>4110</v>
      </c>
      <c r="S179" s="17">
        <f>SUM(S180:S195)</f>
        <v>8880</v>
      </c>
      <c r="T179" s="7">
        <v>15840</v>
      </c>
      <c r="U179" s="7">
        <v>4760</v>
      </c>
      <c r="V179" s="7">
        <v>11080</v>
      </c>
      <c r="W179" s="123">
        <f t="shared" si="85"/>
        <v>0</v>
      </c>
      <c r="X179" s="123">
        <f t="shared" si="85"/>
        <v>0</v>
      </c>
      <c r="Y179" s="123">
        <f t="shared" si="85"/>
        <v>0</v>
      </c>
    </row>
    <row r="180" spans="1:25">
      <c r="A180" s="187"/>
      <c r="B180" s="195"/>
      <c r="C180" s="19" t="s">
        <v>62</v>
      </c>
      <c r="D180" s="20" t="s">
        <v>63</v>
      </c>
      <c r="E180" s="15">
        <f t="shared" si="113"/>
        <v>30</v>
      </c>
      <c r="F180" s="15">
        <f t="shared" si="109"/>
        <v>10</v>
      </c>
      <c r="G180" s="15">
        <f t="shared" si="109"/>
        <v>20</v>
      </c>
      <c r="H180" s="15">
        <f t="shared" si="114"/>
        <v>0</v>
      </c>
      <c r="I180" s="15">
        <v>0</v>
      </c>
      <c r="J180" s="15">
        <v>0</v>
      </c>
      <c r="K180" s="15">
        <f t="shared" si="115"/>
        <v>0</v>
      </c>
      <c r="L180" s="15">
        <v>0</v>
      </c>
      <c r="M180" s="15">
        <v>0</v>
      </c>
      <c r="N180" s="15">
        <f t="shared" si="116"/>
        <v>0</v>
      </c>
      <c r="O180" s="122">
        <v>0</v>
      </c>
      <c r="P180" s="122">
        <v>0</v>
      </c>
      <c r="Q180" s="15">
        <f t="shared" si="117"/>
        <v>30</v>
      </c>
      <c r="R180" s="15">
        <v>10</v>
      </c>
      <c r="S180" s="15">
        <v>20</v>
      </c>
      <c r="T180" s="7">
        <v>120</v>
      </c>
      <c r="U180" s="7">
        <v>40</v>
      </c>
      <c r="V180" s="7">
        <v>80</v>
      </c>
      <c r="W180" s="123">
        <f t="shared" si="85"/>
        <v>90</v>
      </c>
      <c r="X180" s="123">
        <f t="shared" si="85"/>
        <v>30</v>
      </c>
      <c r="Y180" s="123">
        <f t="shared" si="85"/>
        <v>60</v>
      </c>
    </row>
    <row r="181" spans="1:25">
      <c r="A181" s="187"/>
      <c r="B181" s="195"/>
      <c r="C181" s="19" t="s">
        <v>77</v>
      </c>
      <c r="D181" s="20" t="s">
        <v>78</v>
      </c>
      <c r="E181" s="15">
        <f t="shared" si="113"/>
        <v>30</v>
      </c>
      <c r="F181" s="15">
        <f t="shared" si="109"/>
        <v>10</v>
      </c>
      <c r="G181" s="15">
        <f t="shared" si="109"/>
        <v>20</v>
      </c>
      <c r="H181" s="15">
        <f t="shared" si="114"/>
        <v>0</v>
      </c>
      <c r="I181" s="15">
        <v>0</v>
      </c>
      <c r="J181" s="15">
        <v>0</v>
      </c>
      <c r="K181" s="15">
        <f t="shared" si="115"/>
        <v>0</v>
      </c>
      <c r="L181" s="15">
        <v>0</v>
      </c>
      <c r="M181" s="15">
        <v>0</v>
      </c>
      <c r="N181" s="15">
        <f t="shared" si="116"/>
        <v>0</v>
      </c>
      <c r="O181" s="122">
        <v>0</v>
      </c>
      <c r="P181" s="122">
        <v>0</v>
      </c>
      <c r="Q181" s="15">
        <f t="shared" si="117"/>
        <v>30</v>
      </c>
      <c r="R181" s="15">
        <v>10</v>
      </c>
      <c r="S181" s="15">
        <v>20</v>
      </c>
      <c r="T181" s="7">
        <v>120</v>
      </c>
      <c r="U181" s="7">
        <v>40</v>
      </c>
      <c r="V181" s="7">
        <v>80</v>
      </c>
      <c r="W181" s="123">
        <f t="shared" si="85"/>
        <v>90</v>
      </c>
      <c r="X181" s="123">
        <f t="shared" si="85"/>
        <v>30</v>
      </c>
      <c r="Y181" s="123">
        <f t="shared" si="85"/>
        <v>60</v>
      </c>
    </row>
    <row r="182" spans="1:25">
      <c r="A182" s="187"/>
      <c r="B182" s="195"/>
      <c r="C182" s="24" t="s">
        <v>43</v>
      </c>
      <c r="D182" s="20" t="s">
        <v>44</v>
      </c>
      <c r="E182" s="15">
        <f t="shared" si="113"/>
        <v>1120</v>
      </c>
      <c r="F182" s="15">
        <f t="shared" si="109"/>
        <v>320</v>
      </c>
      <c r="G182" s="15">
        <f t="shared" si="109"/>
        <v>800</v>
      </c>
      <c r="H182" s="15">
        <f t="shared" si="114"/>
        <v>15</v>
      </c>
      <c r="I182" s="15">
        <v>9</v>
      </c>
      <c r="J182" s="15">
        <v>6</v>
      </c>
      <c r="K182" s="15">
        <f t="shared" si="115"/>
        <v>4</v>
      </c>
      <c r="L182" s="15">
        <v>0</v>
      </c>
      <c r="M182" s="15">
        <v>4</v>
      </c>
      <c r="N182" s="15">
        <f t="shared" si="116"/>
        <v>30</v>
      </c>
      <c r="O182" s="122">
        <v>10</v>
      </c>
      <c r="P182" s="122">
        <v>20</v>
      </c>
      <c r="Q182" s="15">
        <f t="shared" si="117"/>
        <v>1071</v>
      </c>
      <c r="R182" s="122">
        <v>301</v>
      </c>
      <c r="S182" s="122">
        <v>770</v>
      </c>
      <c r="T182" s="7">
        <v>1120</v>
      </c>
      <c r="U182" s="7">
        <v>320</v>
      </c>
      <c r="V182" s="7">
        <v>800</v>
      </c>
      <c r="W182" s="123">
        <f t="shared" si="85"/>
        <v>0</v>
      </c>
      <c r="X182" s="123">
        <f t="shared" si="85"/>
        <v>0</v>
      </c>
      <c r="Y182" s="123">
        <f t="shared" si="85"/>
        <v>0</v>
      </c>
    </row>
    <row r="183" spans="1:25">
      <c r="A183" s="187"/>
      <c r="B183" s="195"/>
      <c r="C183" s="19" t="s">
        <v>45</v>
      </c>
      <c r="D183" s="23" t="s">
        <v>46</v>
      </c>
      <c r="E183" s="15">
        <f t="shared" si="113"/>
        <v>3088</v>
      </c>
      <c r="F183" s="15">
        <f t="shared" si="109"/>
        <v>866</v>
      </c>
      <c r="G183" s="15">
        <f t="shared" si="109"/>
        <v>2222</v>
      </c>
      <c r="H183" s="15">
        <f t="shared" si="114"/>
        <v>312</v>
      </c>
      <c r="I183" s="15">
        <v>56</v>
      </c>
      <c r="J183" s="15">
        <v>256</v>
      </c>
      <c r="K183" s="15">
        <f t="shared" si="115"/>
        <v>253</v>
      </c>
      <c r="L183" s="15">
        <v>64</v>
      </c>
      <c r="M183" s="15">
        <v>189</v>
      </c>
      <c r="N183" s="15">
        <f t="shared" si="116"/>
        <v>190</v>
      </c>
      <c r="O183" s="122">
        <v>52</v>
      </c>
      <c r="P183" s="122">
        <v>138</v>
      </c>
      <c r="Q183" s="15">
        <f t="shared" si="117"/>
        <v>2333</v>
      </c>
      <c r="R183" s="122">
        <v>694</v>
      </c>
      <c r="S183" s="122">
        <v>1639</v>
      </c>
      <c r="T183" s="7">
        <v>3088</v>
      </c>
      <c r="U183" s="7">
        <v>866</v>
      </c>
      <c r="V183" s="7">
        <v>2222</v>
      </c>
      <c r="W183" s="123">
        <f t="shared" si="85"/>
        <v>0</v>
      </c>
      <c r="X183" s="123">
        <f t="shared" si="85"/>
        <v>0</v>
      </c>
      <c r="Y183" s="123">
        <f t="shared" si="85"/>
        <v>0</v>
      </c>
    </row>
    <row r="184" spans="1:25">
      <c r="A184" s="187"/>
      <c r="B184" s="195"/>
      <c r="C184" s="19" t="s">
        <v>47</v>
      </c>
      <c r="D184" s="23" t="s">
        <v>48</v>
      </c>
      <c r="E184" s="15">
        <f t="shared" si="113"/>
        <v>1600</v>
      </c>
      <c r="F184" s="15">
        <f t="shared" si="109"/>
        <v>400</v>
      </c>
      <c r="G184" s="15">
        <f t="shared" si="109"/>
        <v>1200</v>
      </c>
      <c r="H184" s="15">
        <f t="shared" si="114"/>
        <v>25</v>
      </c>
      <c r="I184" s="15">
        <v>6</v>
      </c>
      <c r="J184" s="15">
        <v>19</v>
      </c>
      <c r="K184" s="15">
        <f t="shared" si="115"/>
        <v>12</v>
      </c>
      <c r="L184" s="15">
        <v>3</v>
      </c>
      <c r="M184" s="15">
        <v>9</v>
      </c>
      <c r="N184" s="15">
        <f t="shared" si="116"/>
        <v>10</v>
      </c>
      <c r="O184" s="122">
        <v>0</v>
      </c>
      <c r="P184" s="122">
        <v>10</v>
      </c>
      <c r="Q184" s="15">
        <f t="shared" si="117"/>
        <v>1553</v>
      </c>
      <c r="R184" s="122">
        <v>391</v>
      </c>
      <c r="S184" s="122">
        <v>1162</v>
      </c>
      <c r="T184" s="7">
        <v>1600</v>
      </c>
      <c r="U184" s="7">
        <v>400</v>
      </c>
      <c r="V184" s="7">
        <v>1200</v>
      </c>
      <c r="W184" s="123">
        <f t="shared" si="85"/>
        <v>0</v>
      </c>
      <c r="X184" s="123">
        <f t="shared" si="85"/>
        <v>0</v>
      </c>
      <c r="Y184" s="123">
        <f t="shared" si="85"/>
        <v>0</v>
      </c>
    </row>
    <row r="185" spans="1:25" ht="37.5">
      <c r="A185" s="187"/>
      <c r="B185" s="195"/>
      <c r="C185" s="19" t="s">
        <v>49</v>
      </c>
      <c r="D185" s="25" t="s">
        <v>50</v>
      </c>
      <c r="E185" s="15">
        <f t="shared" si="113"/>
        <v>1200</v>
      </c>
      <c r="F185" s="15">
        <f t="shared" si="109"/>
        <v>400</v>
      </c>
      <c r="G185" s="15">
        <f t="shared" si="109"/>
        <v>800</v>
      </c>
      <c r="H185" s="15">
        <f t="shared" si="114"/>
        <v>47</v>
      </c>
      <c r="I185" s="15">
        <v>7</v>
      </c>
      <c r="J185" s="15">
        <v>40</v>
      </c>
      <c r="K185" s="15">
        <f t="shared" si="115"/>
        <v>85</v>
      </c>
      <c r="L185" s="15">
        <v>8</v>
      </c>
      <c r="M185" s="15">
        <v>77</v>
      </c>
      <c r="N185" s="15">
        <f t="shared" si="116"/>
        <v>53</v>
      </c>
      <c r="O185" s="122">
        <v>6</v>
      </c>
      <c r="P185" s="122">
        <v>47</v>
      </c>
      <c r="Q185" s="15">
        <f t="shared" si="117"/>
        <v>1015</v>
      </c>
      <c r="R185" s="122">
        <v>379</v>
      </c>
      <c r="S185" s="122">
        <v>636</v>
      </c>
      <c r="T185" s="7">
        <v>1200</v>
      </c>
      <c r="U185" s="7">
        <v>400</v>
      </c>
      <c r="V185" s="7">
        <v>800</v>
      </c>
      <c r="W185" s="123">
        <f t="shared" si="85"/>
        <v>0</v>
      </c>
      <c r="X185" s="123">
        <f t="shared" si="85"/>
        <v>0</v>
      </c>
      <c r="Y185" s="123">
        <f t="shared" si="85"/>
        <v>0</v>
      </c>
    </row>
    <row r="186" spans="1:25">
      <c r="A186" s="187"/>
      <c r="B186" s="195"/>
      <c r="C186" s="19" t="s">
        <v>79</v>
      </c>
      <c r="D186" s="23" t="s">
        <v>80</v>
      </c>
      <c r="E186" s="15">
        <f t="shared" si="113"/>
        <v>1200</v>
      </c>
      <c r="F186" s="15">
        <f t="shared" si="109"/>
        <v>400</v>
      </c>
      <c r="G186" s="15">
        <f t="shared" si="109"/>
        <v>800</v>
      </c>
      <c r="H186" s="15">
        <f t="shared" si="114"/>
        <v>105</v>
      </c>
      <c r="I186" s="15">
        <v>36</v>
      </c>
      <c r="J186" s="15">
        <v>69</v>
      </c>
      <c r="K186" s="15">
        <f t="shared" si="115"/>
        <v>188</v>
      </c>
      <c r="L186" s="15">
        <v>68</v>
      </c>
      <c r="M186" s="15">
        <v>120</v>
      </c>
      <c r="N186" s="15">
        <f t="shared" si="116"/>
        <v>167</v>
      </c>
      <c r="O186" s="122">
        <v>60</v>
      </c>
      <c r="P186" s="122">
        <v>107</v>
      </c>
      <c r="Q186" s="15">
        <f t="shared" si="117"/>
        <v>740</v>
      </c>
      <c r="R186" s="122">
        <v>236</v>
      </c>
      <c r="S186" s="122">
        <v>504</v>
      </c>
      <c r="T186" s="7">
        <v>1200</v>
      </c>
      <c r="U186" s="7">
        <v>400</v>
      </c>
      <c r="V186" s="7">
        <v>800</v>
      </c>
      <c r="W186" s="123">
        <f t="shared" si="85"/>
        <v>0</v>
      </c>
      <c r="X186" s="123">
        <f t="shared" si="85"/>
        <v>0</v>
      </c>
      <c r="Y186" s="123">
        <f t="shared" si="85"/>
        <v>0</v>
      </c>
    </row>
    <row r="187" spans="1:25">
      <c r="A187" s="187"/>
      <c r="B187" s="195"/>
      <c r="C187" s="19" t="s">
        <v>51</v>
      </c>
      <c r="D187" s="20" t="s">
        <v>52</v>
      </c>
      <c r="E187" s="15">
        <f t="shared" si="113"/>
        <v>1200</v>
      </c>
      <c r="F187" s="15">
        <f t="shared" si="109"/>
        <v>400</v>
      </c>
      <c r="G187" s="15">
        <f t="shared" si="109"/>
        <v>800</v>
      </c>
      <c r="H187" s="15">
        <f t="shared" si="114"/>
        <v>0</v>
      </c>
      <c r="I187" s="15">
        <v>0</v>
      </c>
      <c r="J187" s="15">
        <v>0</v>
      </c>
      <c r="K187" s="15">
        <f t="shared" si="115"/>
        <v>1</v>
      </c>
      <c r="L187" s="15">
        <v>1</v>
      </c>
      <c r="M187" s="15">
        <v>0</v>
      </c>
      <c r="N187" s="15">
        <f t="shared" si="116"/>
        <v>0</v>
      </c>
      <c r="O187" s="122">
        <v>0</v>
      </c>
      <c r="P187" s="122">
        <v>0</v>
      </c>
      <c r="Q187" s="15">
        <f t="shared" si="117"/>
        <v>1199</v>
      </c>
      <c r="R187" s="122">
        <v>399</v>
      </c>
      <c r="S187" s="122">
        <v>800</v>
      </c>
      <c r="T187" s="7">
        <v>1200</v>
      </c>
      <c r="U187" s="7">
        <v>400</v>
      </c>
      <c r="V187" s="7">
        <v>800</v>
      </c>
      <c r="W187" s="123">
        <f t="shared" si="85"/>
        <v>0</v>
      </c>
      <c r="X187" s="123">
        <f t="shared" si="85"/>
        <v>0</v>
      </c>
      <c r="Y187" s="123">
        <f t="shared" si="85"/>
        <v>0</v>
      </c>
    </row>
    <row r="188" spans="1:25">
      <c r="A188" s="187"/>
      <c r="B188" s="195"/>
      <c r="C188" s="19" t="s">
        <v>53</v>
      </c>
      <c r="D188" s="20" t="s">
        <v>54</v>
      </c>
      <c r="E188" s="15">
        <f t="shared" si="113"/>
        <v>1200</v>
      </c>
      <c r="F188" s="15">
        <f t="shared" si="109"/>
        <v>400</v>
      </c>
      <c r="G188" s="15">
        <f t="shared" si="109"/>
        <v>800</v>
      </c>
      <c r="H188" s="15">
        <f t="shared" si="114"/>
        <v>0</v>
      </c>
      <c r="I188" s="15">
        <v>0</v>
      </c>
      <c r="J188" s="15">
        <v>0</v>
      </c>
      <c r="K188" s="15">
        <f t="shared" si="115"/>
        <v>0</v>
      </c>
      <c r="L188" s="15">
        <v>0</v>
      </c>
      <c r="M188" s="15">
        <v>0</v>
      </c>
      <c r="N188" s="15">
        <f t="shared" si="116"/>
        <v>0</v>
      </c>
      <c r="O188" s="122">
        <v>0</v>
      </c>
      <c r="P188" s="122">
        <v>0</v>
      </c>
      <c r="Q188" s="15">
        <f t="shared" si="117"/>
        <v>1200</v>
      </c>
      <c r="R188" s="122">
        <v>400</v>
      </c>
      <c r="S188" s="122">
        <v>800</v>
      </c>
      <c r="T188" s="7">
        <v>1200</v>
      </c>
      <c r="U188" s="7">
        <v>400</v>
      </c>
      <c r="V188" s="7">
        <v>800</v>
      </c>
      <c r="W188" s="123">
        <f t="shared" si="85"/>
        <v>0</v>
      </c>
      <c r="X188" s="123">
        <f t="shared" si="85"/>
        <v>0</v>
      </c>
      <c r="Y188" s="123">
        <f t="shared" si="85"/>
        <v>0</v>
      </c>
    </row>
    <row r="189" spans="1:25">
      <c r="A189" s="187"/>
      <c r="B189" s="195"/>
      <c r="C189" s="19" t="s">
        <v>58</v>
      </c>
      <c r="D189" s="28" t="s">
        <v>59</v>
      </c>
      <c r="E189" s="15">
        <f t="shared" si="113"/>
        <v>1702</v>
      </c>
      <c r="F189" s="15">
        <f t="shared" si="109"/>
        <v>394</v>
      </c>
      <c r="G189" s="15">
        <f t="shared" ref="F189:G207" si="118">+J189+M189+P189+S189</f>
        <v>1308</v>
      </c>
      <c r="H189" s="15">
        <f t="shared" si="114"/>
        <v>342</v>
      </c>
      <c r="I189" s="15">
        <v>64</v>
      </c>
      <c r="J189" s="15">
        <v>278</v>
      </c>
      <c r="K189" s="15">
        <f t="shared" si="115"/>
        <v>303</v>
      </c>
      <c r="L189" s="15">
        <v>57</v>
      </c>
      <c r="M189" s="15">
        <v>246</v>
      </c>
      <c r="N189" s="15">
        <f t="shared" si="116"/>
        <v>501</v>
      </c>
      <c r="O189" s="122">
        <v>117</v>
      </c>
      <c r="P189" s="122">
        <v>384</v>
      </c>
      <c r="Q189" s="15">
        <f t="shared" si="117"/>
        <v>556</v>
      </c>
      <c r="R189" s="122">
        <v>156</v>
      </c>
      <c r="S189" s="122">
        <v>400</v>
      </c>
      <c r="T189" s="7">
        <v>1312</v>
      </c>
      <c r="U189" s="7">
        <v>334</v>
      </c>
      <c r="V189" s="7">
        <v>978</v>
      </c>
      <c r="W189" s="123">
        <f t="shared" si="85"/>
        <v>-390</v>
      </c>
      <c r="X189" s="123">
        <f t="shared" si="85"/>
        <v>-60</v>
      </c>
      <c r="Y189" s="123">
        <f t="shared" si="85"/>
        <v>-330</v>
      </c>
    </row>
    <row r="190" spans="1:25">
      <c r="A190" s="187"/>
      <c r="B190" s="195"/>
      <c r="C190" s="19" t="s">
        <v>64</v>
      </c>
      <c r="D190" s="28" t="s">
        <v>65</v>
      </c>
      <c r="E190" s="15">
        <f t="shared" si="113"/>
        <v>270</v>
      </c>
      <c r="F190" s="15">
        <f t="shared" si="118"/>
        <v>120</v>
      </c>
      <c r="G190" s="15">
        <f t="shared" si="118"/>
        <v>150</v>
      </c>
      <c r="H190" s="15">
        <f t="shared" si="114"/>
        <v>0</v>
      </c>
      <c r="I190" s="15">
        <v>0</v>
      </c>
      <c r="J190" s="15">
        <v>0</v>
      </c>
      <c r="K190" s="15">
        <f t="shared" si="115"/>
        <v>0</v>
      </c>
      <c r="L190" s="15">
        <v>0</v>
      </c>
      <c r="M190" s="15">
        <v>0</v>
      </c>
      <c r="N190" s="15">
        <f t="shared" si="116"/>
        <v>0</v>
      </c>
      <c r="O190" s="122">
        <v>0</v>
      </c>
      <c r="P190" s="122">
        <v>0</v>
      </c>
      <c r="Q190" s="15">
        <f t="shared" si="117"/>
        <v>270</v>
      </c>
      <c r="R190" s="122">
        <v>120</v>
      </c>
      <c r="S190" s="122">
        <v>150</v>
      </c>
      <c r="T190" s="7">
        <v>480</v>
      </c>
      <c r="U190" s="7">
        <v>120</v>
      </c>
      <c r="V190" s="7">
        <v>360</v>
      </c>
      <c r="W190" s="123">
        <f t="shared" si="85"/>
        <v>210</v>
      </c>
      <c r="X190" s="123">
        <f t="shared" si="85"/>
        <v>0</v>
      </c>
      <c r="Y190" s="123">
        <f t="shared" si="85"/>
        <v>210</v>
      </c>
    </row>
    <row r="191" spans="1:25">
      <c r="A191" s="187"/>
      <c r="B191" s="195"/>
      <c r="C191" s="19" t="s">
        <v>66</v>
      </c>
      <c r="D191" s="28" t="s">
        <v>67</v>
      </c>
      <c r="E191" s="15">
        <f t="shared" si="113"/>
        <v>480</v>
      </c>
      <c r="F191" s="15">
        <f t="shared" si="118"/>
        <v>120</v>
      </c>
      <c r="G191" s="15">
        <f t="shared" si="118"/>
        <v>360</v>
      </c>
      <c r="H191" s="15">
        <f t="shared" si="114"/>
        <v>0</v>
      </c>
      <c r="I191" s="15">
        <v>0</v>
      </c>
      <c r="J191" s="15">
        <v>0</v>
      </c>
      <c r="K191" s="15">
        <f t="shared" si="115"/>
        <v>0</v>
      </c>
      <c r="L191" s="15">
        <v>0</v>
      </c>
      <c r="M191" s="15">
        <v>0</v>
      </c>
      <c r="N191" s="15">
        <f t="shared" si="116"/>
        <v>0</v>
      </c>
      <c r="O191" s="122">
        <v>0</v>
      </c>
      <c r="P191" s="122">
        <v>0</v>
      </c>
      <c r="Q191" s="15">
        <f t="shared" si="117"/>
        <v>480</v>
      </c>
      <c r="R191" s="122">
        <v>120</v>
      </c>
      <c r="S191" s="122">
        <v>360</v>
      </c>
      <c r="T191" s="7">
        <v>480</v>
      </c>
      <c r="U191" s="7">
        <v>120</v>
      </c>
      <c r="V191" s="7">
        <v>360</v>
      </c>
      <c r="W191" s="123">
        <f t="shared" si="85"/>
        <v>0</v>
      </c>
      <c r="X191" s="123">
        <f t="shared" si="85"/>
        <v>0</v>
      </c>
      <c r="Y191" s="123">
        <f t="shared" si="85"/>
        <v>0</v>
      </c>
    </row>
    <row r="192" spans="1:25">
      <c r="A192" s="187"/>
      <c r="B192" s="195"/>
      <c r="C192" s="19" t="s">
        <v>68</v>
      </c>
      <c r="D192" s="38" t="s">
        <v>69</v>
      </c>
      <c r="E192" s="15">
        <f t="shared" si="113"/>
        <v>760</v>
      </c>
      <c r="F192" s="15">
        <f t="shared" si="118"/>
        <v>280</v>
      </c>
      <c r="G192" s="15">
        <f t="shared" si="118"/>
        <v>480</v>
      </c>
      <c r="H192" s="15">
        <f t="shared" si="114"/>
        <v>2</v>
      </c>
      <c r="I192" s="15">
        <v>0</v>
      </c>
      <c r="J192" s="15">
        <v>2</v>
      </c>
      <c r="K192" s="15">
        <f t="shared" si="115"/>
        <v>8</v>
      </c>
      <c r="L192" s="15">
        <v>0</v>
      </c>
      <c r="M192" s="15">
        <v>8</v>
      </c>
      <c r="N192" s="15">
        <f t="shared" si="116"/>
        <v>4</v>
      </c>
      <c r="O192" s="122">
        <v>0</v>
      </c>
      <c r="P192" s="122">
        <v>4</v>
      </c>
      <c r="Q192" s="15">
        <f t="shared" si="117"/>
        <v>746</v>
      </c>
      <c r="R192" s="122">
        <v>280</v>
      </c>
      <c r="S192" s="122">
        <v>466</v>
      </c>
      <c r="T192" s="7">
        <v>760</v>
      </c>
      <c r="U192" s="7">
        <v>280</v>
      </c>
      <c r="V192" s="7">
        <v>480</v>
      </c>
      <c r="W192" s="123">
        <f t="shared" si="85"/>
        <v>0</v>
      </c>
      <c r="X192" s="123">
        <f t="shared" si="85"/>
        <v>0</v>
      </c>
      <c r="Y192" s="123">
        <f t="shared" si="85"/>
        <v>0</v>
      </c>
    </row>
    <row r="193" spans="1:25">
      <c r="A193" s="187"/>
      <c r="B193" s="195"/>
      <c r="C193" s="19" t="s">
        <v>70</v>
      </c>
      <c r="D193" s="28" t="s">
        <v>71</v>
      </c>
      <c r="E193" s="15">
        <f t="shared" si="113"/>
        <v>160</v>
      </c>
      <c r="F193" s="15">
        <f t="shared" si="118"/>
        <v>40</v>
      </c>
      <c r="G193" s="15">
        <f t="shared" si="118"/>
        <v>120</v>
      </c>
      <c r="H193" s="15">
        <f t="shared" si="114"/>
        <v>0</v>
      </c>
      <c r="I193" s="15">
        <v>0</v>
      </c>
      <c r="J193" s="15">
        <v>0</v>
      </c>
      <c r="K193" s="15">
        <f t="shared" si="115"/>
        <v>0</v>
      </c>
      <c r="L193" s="15">
        <v>0</v>
      </c>
      <c r="M193" s="15">
        <v>0</v>
      </c>
      <c r="N193" s="15">
        <f t="shared" si="116"/>
        <v>0</v>
      </c>
      <c r="O193" s="122">
        <v>0</v>
      </c>
      <c r="P193" s="122">
        <v>0</v>
      </c>
      <c r="Q193" s="15">
        <f t="shared" si="117"/>
        <v>160</v>
      </c>
      <c r="R193" s="122">
        <v>40</v>
      </c>
      <c r="S193" s="122">
        <v>120</v>
      </c>
      <c r="T193" s="7">
        <v>160</v>
      </c>
      <c r="U193" s="7">
        <v>40</v>
      </c>
      <c r="V193" s="7">
        <v>120</v>
      </c>
      <c r="W193" s="123">
        <f t="shared" si="85"/>
        <v>0</v>
      </c>
      <c r="X193" s="123">
        <f t="shared" si="85"/>
        <v>0</v>
      </c>
      <c r="Y193" s="123">
        <f t="shared" si="85"/>
        <v>0</v>
      </c>
    </row>
    <row r="194" spans="1:25" ht="75">
      <c r="A194" s="187"/>
      <c r="B194" s="195"/>
      <c r="C194" s="19" t="s">
        <v>72</v>
      </c>
      <c r="D194" s="39" t="s">
        <v>73</v>
      </c>
      <c r="E194" s="15">
        <f t="shared" si="113"/>
        <v>1200</v>
      </c>
      <c r="F194" s="15">
        <f t="shared" si="118"/>
        <v>400</v>
      </c>
      <c r="G194" s="15">
        <f t="shared" si="118"/>
        <v>800</v>
      </c>
      <c r="H194" s="15">
        <f t="shared" si="114"/>
        <v>80</v>
      </c>
      <c r="I194" s="15">
        <v>6</v>
      </c>
      <c r="J194" s="15">
        <v>74</v>
      </c>
      <c r="K194" s="15">
        <f t="shared" si="115"/>
        <v>47</v>
      </c>
      <c r="L194" s="15">
        <v>5</v>
      </c>
      <c r="M194" s="15">
        <v>42</v>
      </c>
      <c r="N194" s="15">
        <f t="shared" si="116"/>
        <v>66</v>
      </c>
      <c r="O194" s="122">
        <v>15</v>
      </c>
      <c r="P194" s="122">
        <v>51</v>
      </c>
      <c r="Q194" s="15">
        <f t="shared" si="117"/>
        <v>1007</v>
      </c>
      <c r="R194" s="122">
        <v>374</v>
      </c>
      <c r="S194" s="122">
        <v>633</v>
      </c>
      <c r="T194" s="7">
        <v>1200</v>
      </c>
      <c r="U194" s="7">
        <v>400</v>
      </c>
      <c r="V194" s="7">
        <v>800</v>
      </c>
      <c r="W194" s="123">
        <f t="shared" si="85"/>
        <v>0</v>
      </c>
      <c r="X194" s="123">
        <f t="shared" si="85"/>
        <v>0</v>
      </c>
      <c r="Y194" s="123">
        <f t="shared" si="85"/>
        <v>0</v>
      </c>
    </row>
    <row r="195" spans="1:25" ht="56.25">
      <c r="A195" s="187"/>
      <c r="B195" s="195"/>
      <c r="C195" s="19" t="s">
        <v>74</v>
      </c>
      <c r="D195" s="39" t="s">
        <v>75</v>
      </c>
      <c r="E195" s="15">
        <f t="shared" si="113"/>
        <v>600</v>
      </c>
      <c r="F195" s="15">
        <f t="shared" si="118"/>
        <v>200</v>
      </c>
      <c r="G195" s="15">
        <f t="shared" si="118"/>
        <v>400</v>
      </c>
      <c r="H195" s="15">
        <f t="shared" si="114"/>
        <v>0</v>
      </c>
      <c r="I195" s="15">
        <v>0</v>
      </c>
      <c r="J195" s="15">
        <v>0</v>
      </c>
      <c r="K195" s="15">
        <f t="shared" si="115"/>
        <v>0</v>
      </c>
      <c r="L195" s="15">
        <v>0</v>
      </c>
      <c r="M195" s="15">
        <v>0</v>
      </c>
      <c r="N195" s="15">
        <f t="shared" si="116"/>
        <v>0</v>
      </c>
      <c r="O195" s="122">
        <v>0</v>
      </c>
      <c r="P195" s="122">
        <v>0</v>
      </c>
      <c r="Q195" s="15">
        <f t="shared" si="117"/>
        <v>600</v>
      </c>
      <c r="R195" s="122">
        <v>200</v>
      </c>
      <c r="S195" s="122">
        <v>400</v>
      </c>
      <c r="T195" s="7">
        <v>600</v>
      </c>
      <c r="U195" s="7">
        <v>200</v>
      </c>
      <c r="V195" s="7">
        <v>400</v>
      </c>
      <c r="W195" s="123">
        <f t="shared" si="85"/>
        <v>0</v>
      </c>
      <c r="X195" s="123">
        <f t="shared" si="85"/>
        <v>0</v>
      </c>
      <c r="Y195" s="123">
        <f t="shared" si="85"/>
        <v>0</v>
      </c>
    </row>
    <row r="196" spans="1:25">
      <c r="A196" s="31">
        <v>16</v>
      </c>
      <c r="B196" s="32">
        <v>225</v>
      </c>
      <c r="C196" s="41"/>
      <c r="D196" s="33" t="s">
        <v>85</v>
      </c>
      <c r="E196" s="42">
        <f t="shared" si="113"/>
        <v>4207</v>
      </c>
      <c r="F196" s="42">
        <f t="shared" si="118"/>
        <v>1535</v>
      </c>
      <c r="G196" s="42">
        <f t="shared" si="118"/>
        <v>2672</v>
      </c>
      <c r="H196" s="42">
        <f t="shared" si="114"/>
        <v>1393</v>
      </c>
      <c r="I196" s="42">
        <f>SUM(I197:I198)</f>
        <v>492</v>
      </c>
      <c r="J196" s="42">
        <f>SUM(J197:J198)</f>
        <v>901</v>
      </c>
      <c r="K196" s="42">
        <f t="shared" si="115"/>
        <v>910</v>
      </c>
      <c r="L196" s="42">
        <f>SUM(L197:L198)</f>
        <v>385</v>
      </c>
      <c r="M196" s="42">
        <f>SUM(M197:M198)</f>
        <v>525</v>
      </c>
      <c r="N196" s="42">
        <f t="shared" si="116"/>
        <v>1021</v>
      </c>
      <c r="O196" s="42">
        <f>SUM(O197:O198)</f>
        <v>326</v>
      </c>
      <c r="P196" s="42">
        <f>SUM(P197:P198)</f>
        <v>695</v>
      </c>
      <c r="Q196" s="42">
        <f t="shared" ref="Q196:Q219" si="119">+R196+S196</f>
        <v>883</v>
      </c>
      <c r="R196" s="42">
        <f>SUM(R197:R198)</f>
        <v>332</v>
      </c>
      <c r="S196" s="42">
        <f>SUM(S197:S198)</f>
        <v>551</v>
      </c>
      <c r="T196" s="130">
        <v>2876</v>
      </c>
      <c r="U196" s="130">
        <v>1116</v>
      </c>
      <c r="V196" s="130">
        <v>1760</v>
      </c>
      <c r="W196" s="131">
        <f t="shared" si="85"/>
        <v>-1331</v>
      </c>
      <c r="X196" s="131">
        <f t="shared" si="85"/>
        <v>-419</v>
      </c>
      <c r="Y196" s="131">
        <f t="shared" si="85"/>
        <v>-912</v>
      </c>
    </row>
    <row r="197" spans="1:25" ht="37.5">
      <c r="A197" s="187"/>
      <c r="B197" s="195"/>
      <c r="C197" s="14"/>
      <c r="D197" s="9" t="s">
        <v>18</v>
      </c>
      <c r="E197" s="15">
        <f t="shared" si="113"/>
        <v>600</v>
      </c>
      <c r="F197" s="15">
        <f t="shared" si="118"/>
        <v>200</v>
      </c>
      <c r="G197" s="15">
        <f t="shared" si="118"/>
        <v>400</v>
      </c>
      <c r="H197" s="15">
        <f t="shared" si="114"/>
        <v>0</v>
      </c>
      <c r="I197" s="15">
        <v>0</v>
      </c>
      <c r="J197" s="15">
        <v>0</v>
      </c>
      <c r="K197" s="15">
        <f t="shared" si="115"/>
        <v>1</v>
      </c>
      <c r="L197" s="15">
        <v>0</v>
      </c>
      <c r="M197" s="15">
        <v>1</v>
      </c>
      <c r="N197" s="15">
        <f t="shared" si="116"/>
        <v>1</v>
      </c>
      <c r="O197" s="122">
        <v>1</v>
      </c>
      <c r="P197" s="122">
        <v>0</v>
      </c>
      <c r="Q197" s="15">
        <f t="shared" si="119"/>
        <v>598</v>
      </c>
      <c r="R197" s="122">
        <v>199</v>
      </c>
      <c r="S197" s="122">
        <v>399</v>
      </c>
      <c r="T197" s="7">
        <v>600</v>
      </c>
      <c r="U197" s="7">
        <v>200</v>
      </c>
      <c r="V197" s="7">
        <v>400</v>
      </c>
      <c r="W197" s="123">
        <f t="shared" si="85"/>
        <v>0</v>
      </c>
      <c r="X197" s="123">
        <f t="shared" si="85"/>
        <v>0</v>
      </c>
      <c r="Y197" s="123">
        <f t="shared" si="85"/>
        <v>0</v>
      </c>
    </row>
    <row r="198" spans="1:25" ht="37.5">
      <c r="A198" s="187"/>
      <c r="B198" s="195"/>
      <c r="C198" s="12"/>
      <c r="D198" s="10" t="s">
        <v>13</v>
      </c>
      <c r="E198" s="17">
        <f t="shared" si="113"/>
        <v>3607</v>
      </c>
      <c r="F198" s="17">
        <f t="shared" si="118"/>
        <v>1335</v>
      </c>
      <c r="G198" s="17">
        <f t="shared" si="118"/>
        <v>2272</v>
      </c>
      <c r="H198" s="17">
        <f t="shared" si="114"/>
        <v>1393</v>
      </c>
      <c r="I198" s="17">
        <f>SUM(I199:I206)</f>
        <v>492</v>
      </c>
      <c r="J198" s="17">
        <f>SUM(J199:J206)</f>
        <v>901</v>
      </c>
      <c r="K198" s="17">
        <f t="shared" si="115"/>
        <v>909</v>
      </c>
      <c r="L198" s="17">
        <f>SUM(L199:L206)</f>
        <v>385</v>
      </c>
      <c r="M198" s="17">
        <f>SUM(M199:M206)</f>
        <v>524</v>
      </c>
      <c r="N198" s="17">
        <f t="shared" si="116"/>
        <v>1020</v>
      </c>
      <c r="O198" s="17">
        <f>SUM(O199:O206)</f>
        <v>325</v>
      </c>
      <c r="P198" s="17">
        <f>SUM(P199:P206)</f>
        <v>695</v>
      </c>
      <c r="Q198" s="17">
        <f t="shared" si="119"/>
        <v>285</v>
      </c>
      <c r="R198" s="17">
        <f>SUM(R199:R206)</f>
        <v>133</v>
      </c>
      <c r="S198" s="17">
        <f>SUM(S199:S206)</f>
        <v>152</v>
      </c>
      <c r="T198" s="7">
        <v>2276</v>
      </c>
      <c r="U198" s="7">
        <v>916</v>
      </c>
      <c r="V198" s="7">
        <v>1360</v>
      </c>
      <c r="W198" s="123">
        <f t="shared" si="85"/>
        <v>-1331</v>
      </c>
      <c r="X198" s="123">
        <f t="shared" si="85"/>
        <v>-419</v>
      </c>
      <c r="Y198" s="123">
        <f t="shared" si="85"/>
        <v>-912</v>
      </c>
    </row>
    <row r="199" spans="1:25">
      <c r="A199" s="187"/>
      <c r="B199" s="195"/>
      <c r="C199" s="24" t="s">
        <v>43</v>
      </c>
      <c r="D199" s="20" t="s">
        <v>44</v>
      </c>
      <c r="E199" s="15">
        <f t="shared" si="113"/>
        <v>461</v>
      </c>
      <c r="F199" s="15">
        <f t="shared" si="118"/>
        <v>203</v>
      </c>
      <c r="G199" s="15">
        <f t="shared" si="118"/>
        <v>258</v>
      </c>
      <c r="H199" s="15">
        <f t="shared" si="114"/>
        <v>144</v>
      </c>
      <c r="I199" s="15">
        <v>62</v>
      </c>
      <c r="J199" s="15">
        <v>82</v>
      </c>
      <c r="K199" s="15">
        <f t="shared" si="115"/>
        <v>139</v>
      </c>
      <c r="L199" s="15">
        <v>84</v>
      </c>
      <c r="M199" s="15">
        <v>55</v>
      </c>
      <c r="N199" s="15">
        <f t="shared" si="116"/>
        <v>126</v>
      </c>
      <c r="O199" s="122">
        <v>45</v>
      </c>
      <c r="P199" s="122">
        <v>81</v>
      </c>
      <c r="Q199" s="15">
        <f t="shared" si="119"/>
        <v>52</v>
      </c>
      <c r="R199" s="15">
        <v>12</v>
      </c>
      <c r="S199" s="15">
        <v>40</v>
      </c>
      <c r="T199" s="7">
        <v>316</v>
      </c>
      <c r="U199" s="7">
        <v>116</v>
      </c>
      <c r="V199" s="7">
        <v>200</v>
      </c>
      <c r="W199" s="123">
        <f t="shared" si="85"/>
        <v>-145</v>
      </c>
      <c r="X199" s="123">
        <f t="shared" si="85"/>
        <v>-87</v>
      </c>
      <c r="Y199" s="123">
        <f t="shared" si="85"/>
        <v>-58</v>
      </c>
    </row>
    <row r="200" spans="1:25">
      <c r="A200" s="187"/>
      <c r="B200" s="195"/>
      <c r="C200" s="118" t="s">
        <v>45</v>
      </c>
      <c r="D200" s="28" t="s">
        <v>46</v>
      </c>
      <c r="E200" s="15">
        <f t="shared" ref="E200" si="120">+F200+G200</f>
        <v>1017</v>
      </c>
      <c r="F200" s="15">
        <f t="shared" ref="F200" si="121">+I200+L200+O200+R200</f>
        <v>349</v>
      </c>
      <c r="G200" s="15">
        <f t="shared" ref="G200" si="122">+J200+M200+P200+S200</f>
        <v>668</v>
      </c>
      <c r="H200" s="15">
        <f t="shared" ref="H200" si="123">+I200+J200</f>
        <v>423</v>
      </c>
      <c r="I200" s="15">
        <v>134</v>
      </c>
      <c r="J200" s="15">
        <v>289</v>
      </c>
      <c r="K200" s="15">
        <f t="shared" si="115"/>
        <v>296</v>
      </c>
      <c r="L200" s="15">
        <v>118</v>
      </c>
      <c r="M200" s="15">
        <v>178</v>
      </c>
      <c r="N200" s="15">
        <f t="shared" si="116"/>
        <v>298</v>
      </c>
      <c r="O200" s="122">
        <v>97</v>
      </c>
      <c r="P200" s="122">
        <v>201</v>
      </c>
      <c r="Q200" s="15">
        <f t="shared" si="119"/>
        <v>0</v>
      </c>
      <c r="R200" s="15">
        <v>0</v>
      </c>
      <c r="S200" s="15">
        <v>0</v>
      </c>
      <c r="T200" s="7">
        <v>423</v>
      </c>
      <c r="U200" s="7">
        <v>134</v>
      </c>
      <c r="V200" s="7">
        <v>289</v>
      </c>
      <c r="W200" s="123">
        <f t="shared" si="85"/>
        <v>-594</v>
      </c>
      <c r="X200" s="123">
        <f t="shared" si="85"/>
        <v>-215</v>
      </c>
      <c r="Y200" s="123">
        <f t="shared" si="85"/>
        <v>-379</v>
      </c>
    </row>
    <row r="201" spans="1:25">
      <c r="A201" s="187"/>
      <c r="B201" s="195"/>
      <c r="C201" s="19" t="s">
        <v>47</v>
      </c>
      <c r="D201" s="23" t="s">
        <v>48</v>
      </c>
      <c r="E201" s="15">
        <f t="shared" si="113"/>
        <v>125</v>
      </c>
      <c r="F201" s="15">
        <f t="shared" si="118"/>
        <v>47</v>
      </c>
      <c r="G201" s="15">
        <f t="shared" si="118"/>
        <v>78</v>
      </c>
      <c r="H201" s="15">
        <f t="shared" si="114"/>
        <v>46</v>
      </c>
      <c r="I201" s="15">
        <v>13</v>
      </c>
      <c r="J201" s="15">
        <v>33</v>
      </c>
      <c r="K201" s="15">
        <f t="shared" si="115"/>
        <v>11</v>
      </c>
      <c r="L201" s="15">
        <v>6</v>
      </c>
      <c r="M201" s="15">
        <v>5</v>
      </c>
      <c r="N201" s="15">
        <f t="shared" si="116"/>
        <v>14</v>
      </c>
      <c r="O201" s="122">
        <v>4</v>
      </c>
      <c r="P201" s="122">
        <v>10</v>
      </c>
      <c r="Q201" s="15">
        <f t="shared" si="119"/>
        <v>54</v>
      </c>
      <c r="R201" s="15">
        <v>24</v>
      </c>
      <c r="S201" s="15">
        <v>30</v>
      </c>
      <c r="T201" s="7">
        <v>218</v>
      </c>
      <c r="U201" s="7">
        <v>91</v>
      </c>
      <c r="V201" s="7">
        <v>127</v>
      </c>
      <c r="W201" s="123">
        <f t="shared" si="85"/>
        <v>93</v>
      </c>
      <c r="X201" s="123">
        <f t="shared" si="85"/>
        <v>44</v>
      </c>
      <c r="Y201" s="123">
        <f t="shared" si="85"/>
        <v>49</v>
      </c>
    </row>
    <row r="202" spans="1:25" ht="37.5">
      <c r="A202" s="187"/>
      <c r="B202" s="195"/>
      <c r="C202" s="116" t="s">
        <v>49</v>
      </c>
      <c r="D202" s="119" t="s">
        <v>50</v>
      </c>
      <c r="E202" s="15">
        <f t="shared" ref="E202" si="124">+F202+G202</f>
        <v>254</v>
      </c>
      <c r="F202" s="15">
        <f t="shared" ref="F202" si="125">+I202+L202+O202+R202</f>
        <v>67</v>
      </c>
      <c r="G202" s="15">
        <f t="shared" ref="G202" si="126">+J202+M202+P202+S202</f>
        <v>187</v>
      </c>
      <c r="H202" s="15">
        <f t="shared" ref="H202" si="127">+I202+J202</f>
        <v>101</v>
      </c>
      <c r="I202" s="15">
        <v>28</v>
      </c>
      <c r="J202" s="15">
        <v>73</v>
      </c>
      <c r="K202" s="15">
        <f t="shared" si="115"/>
        <v>77</v>
      </c>
      <c r="L202" s="15">
        <v>29</v>
      </c>
      <c r="M202" s="15">
        <v>48</v>
      </c>
      <c r="N202" s="15">
        <f t="shared" si="116"/>
        <v>76</v>
      </c>
      <c r="O202" s="122">
        <v>10</v>
      </c>
      <c r="P202" s="122">
        <v>66</v>
      </c>
      <c r="Q202" s="15">
        <f t="shared" si="119"/>
        <v>0</v>
      </c>
      <c r="R202" s="15">
        <v>0</v>
      </c>
      <c r="S202" s="15">
        <v>0</v>
      </c>
      <c r="T202" s="7">
        <v>101</v>
      </c>
      <c r="U202" s="7">
        <v>28</v>
      </c>
      <c r="V202" s="7">
        <v>73</v>
      </c>
      <c r="W202" s="123">
        <f t="shared" si="85"/>
        <v>-153</v>
      </c>
      <c r="X202" s="123">
        <f t="shared" si="85"/>
        <v>-39</v>
      </c>
      <c r="Y202" s="123">
        <f t="shared" si="85"/>
        <v>-114</v>
      </c>
    </row>
    <row r="203" spans="1:25">
      <c r="A203" s="187"/>
      <c r="B203" s="195"/>
      <c r="C203" s="19" t="s">
        <v>53</v>
      </c>
      <c r="D203" s="20" t="s">
        <v>54</v>
      </c>
      <c r="E203" s="15">
        <f t="shared" si="113"/>
        <v>126</v>
      </c>
      <c r="F203" s="15">
        <f t="shared" si="118"/>
        <v>66</v>
      </c>
      <c r="G203" s="15">
        <f t="shared" si="118"/>
        <v>60</v>
      </c>
      <c r="H203" s="15">
        <f t="shared" si="114"/>
        <v>23</v>
      </c>
      <c r="I203" s="15">
        <v>8</v>
      </c>
      <c r="J203" s="15">
        <v>15</v>
      </c>
      <c r="K203" s="15">
        <f t="shared" si="115"/>
        <v>11</v>
      </c>
      <c r="L203" s="15">
        <v>4</v>
      </c>
      <c r="M203" s="15">
        <v>7</v>
      </c>
      <c r="N203" s="15">
        <f t="shared" si="116"/>
        <v>4</v>
      </c>
      <c r="O203" s="122">
        <v>1</v>
      </c>
      <c r="P203" s="122">
        <v>3</v>
      </c>
      <c r="Q203" s="15">
        <f t="shared" si="119"/>
        <v>88</v>
      </c>
      <c r="R203" s="15">
        <v>53</v>
      </c>
      <c r="S203" s="15">
        <v>35</v>
      </c>
      <c r="T203" s="7">
        <v>288</v>
      </c>
      <c r="U203" s="7">
        <v>167</v>
      </c>
      <c r="V203" s="7">
        <v>121</v>
      </c>
      <c r="W203" s="123">
        <f t="shared" si="85"/>
        <v>162</v>
      </c>
      <c r="X203" s="123">
        <f t="shared" si="85"/>
        <v>101</v>
      </c>
      <c r="Y203" s="123">
        <f t="shared" si="85"/>
        <v>61</v>
      </c>
    </row>
    <row r="204" spans="1:25">
      <c r="A204" s="187"/>
      <c r="B204" s="195"/>
      <c r="C204" s="19" t="s">
        <v>58</v>
      </c>
      <c r="D204" s="28" t="s">
        <v>59</v>
      </c>
      <c r="E204" s="15">
        <f t="shared" si="113"/>
        <v>1309</v>
      </c>
      <c r="F204" s="15">
        <f t="shared" si="118"/>
        <v>477</v>
      </c>
      <c r="G204" s="15">
        <f t="shared" si="118"/>
        <v>832</v>
      </c>
      <c r="H204" s="15">
        <f t="shared" si="114"/>
        <v>555</v>
      </c>
      <c r="I204" s="15">
        <v>206</v>
      </c>
      <c r="J204" s="15">
        <v>349</v>
      </c>
      <c r="K204" s="15">
        <f t="shared" si="115"/>
        <v>295</v>
      </c>
      <c r="L204" s="15">
        <v>116</v>
      </c>
      <c r="M204" s="15">
        <v>179</v>
      </c>
      <c r="N204" s="15">
        <f t="shared" si="116"/>
        <v>411</v>
      </c>
      <c r="O204" s="122">
        <v>124</v>
      </c>
      <c r="P204" s="122">
        <v>287</v>
      </c>
      <c r="Q204" s="15">
        <f t="shared" si="119"/>
        <v>48</v>
      </c>
      <c r="R204" s="15">
        <v>31</v>
      </c>
      <c r="S204" s="15">
        <v>17</v>
      </c>
      <c r="T204" s="7">
        <v>700</v>
      </c>
      <c r="U204" s="7">
        <v>300</v>
      </c>
      <c r="V204" s="7">
        <v>400</v>
      </c>
      <c r="W204" s="123">
        <f t="shared" si="85"/>
        <v>-609</v>
      </c>
      <c r="X204" s="123">
        <f t="shared" si="85"/>
        <v>-177</v>
      </c>
      <c r="Y204" s="123">
        <f t="shared" si="85"/>
        <v>-432</v>
      </c>
    </row>
    <row r="205" spans="1:25">
      <c r="A205" s="187"/>
      <c r="B205" s="195"/>
      <c r="C205" s="19" t="s">
        <v>68</v>
      </c>
      <c r="D205" s="158" t="s">
        <v>69</v>
      </c>
      <c r="E205" s="15">
        <f t="shared" si="113"/>
        <v>1</v>
      </c>
      <c r="F205" s="15">
        <f t="shared" si="118"/>
        <v>1</v>
      </c>
      <c r="G205" s="15">
        <f t="shared" si="118"/>
        <v>0</v>
      </c>
      <c r="H205" s="15">
        <f t="shared" si="114"/>
        <v>0</v>
      </c>
      <c r="I205" s="15">
        <v>0</v>
      </c>
      <c r="J205" s="15">
        <v>0</v>
      </c>
      <c r="K205" s="15">
        <f t="shared" si="115"/>
        <v>0</v>
      </c>
      <c r="L205" s="15">
        <v>0</v>
      </c>
      <c r="M205" s="15">
        <v>0</v>
      </c>
      <c r="N205" s="15">
        <f t="shared" si="116"/>
        <v>1</v>
      </c>
      <c r="O205" s="122">
        <v>1</v>
      </c>
      <c r="P205" s="15">
        <v>0</v>
      </c>
      <c r="Q205" s="15">
        <f t="shared" si="119"/>
        <v>0</v>
      </c>
      <c r="R205" s="15">
        <v>0</v>
      </c>
      <c r="S205" s="15">
        <v>0</v>
      </c>
      <c r="W205" s="123"/>
      <c r="X205" s="123"/>
      <c r="Y205" s="123"/>
    </row>
    <row r="206" spans="1:25">
      <c r="A206" s="187"/>
      <c r="B206" s="195"/>
      <c r="C206" s="19" t="s">
        <v>70</v>
      </c>
      <c r="D206" s="28" t="s">
        <v>71</v>
      </c>
      <c r="E206" s="15">
        <f t="shared" si="113"/>
        <v>314</v>
      </c>
      <c r="F206" s="15">
        <f t="shared" si="118"/>
        <v>125</v>
      </c>
      <c r="G206" s="15">
        <f t="shared" si="118"/>
        <v>189</v>
      </c>
      <c r="H206" s="15">
        <f t="shared" si="114"/>
        <v>101</v>
      </c>
      <c r="I206" s="15">
        <v>41</v>
      </c>
      <c r="J206" s="15">
        <v>60</v>
      </c>
      <c r="K206" s="15">
        <f t="shared" si="115"/>
        <v>80</v>
      </c>
      <c r="L206" s="15">
        <v>28</v>
      </c>
      <c r="M206" s="15">
        <v>52</v>
      </c>
      <c r="N206" s="15">
        <f t="shared" si="116"/>
        <v>90</v>
      </c>
      <c r="O206" s="122">
        <v>43</v>
      </c>
      <c r="P206" s="122">
        <v>47</v>
      </c>
      <c r="Q206" s="15">
        <f t="shared" si="119"/>
        <v>43</v>
      </c>
      <c r="R206" s="15">
        <v>13</v>
      </c>
      <c r="S206" s="15">
        <v>30</v>
      </c>
      <c r="T206" s="7">
        <v>230</v>
      </c>
      <c r="U206" s="7">
        <v>80</v>
      </c>
      <c r="V206" s="7">
        <v>150</v>
      </c>
      <c r="W206" s="123">
        <f t="shared" si="85"/>
        <v>-84</v>
      </c>
      <c r="X206" s="123">
        <f t="shared" si="85"/>
        <v>-45</v>
      </c>
      <c r="Y206" s="123">
        <f t="shared" si="85"/>
        <v>-39</v>
      </c>
    </row>
    <row r="207" spans="1:25" ht="37.5">
      <c r="A207" s="31">
        <v>17</v>
      </c>
      <c r="B207" s="32">
        <v>226</v>
      </c>
      <c r="C207" s="41"/>
      <c r="D207" s="33" t="s">
        <v>14</v>
      </c>
      <c r="E207" s="42">
        <f t="shared" si="113"/>
        <v>11889</v>
      </c>
      <c r="F207" s="42">
        <f t="shared" si="118"/>
        <v>5136</v>
      </c>
      <c r="G207" s="42">
        <f>+J207+M207+P207+S207</f>
        <v>6753</v>
      </c>
      <c r="H207" s="42">
        <f>+I207+J207</f>
        <v>2</v>
      </c>
      <c r="I207" s="42">
        <f>SUM(I208:I209)</f>
        <v>1</v>
      </c>
      <c r="J207" s="42">
        <f>SUM(J208:J209)</f>
        <v>1</v>
      </c>
      <c r="K207" s="42">
        <f>+L207+M207</f>
        <v>1</v>
      </c>
      <c r="L207" s="42">
        <f>SUM(L208:L209)</f>
        <v>0</v>
      </c>
      <c r="M207" s="42">
        <f>SUM(M208:M209)</f>
        <v>1</v>
      </c>
      <c r="N207" s="42">
        <f>+O207+P207</f>
        <v>541</v>
      </c>
      <c r="O207" s="42">
        <f>SUM(O208:O209)</f>
        <v>241</v>
      </c>
      <c r="P207" s="42">
        <f>SUM(P208:P209)</f>
        <v>300</v>
      </c>
      <c r="Q207" s="42">
        <f t="shared" si="119"/>
        <v>11345</v>
      </c>
      <c r="R207" s="42">
        <f>SUM(R208:R209)</f>
        <v>4894</v>
      </c>
      <c r="S207" s="42">
        <f>SUM(S208:S209)</f>
        <v>6451</v>
      </c>
      <c r="T207" s="125">
        <v>11889</v>
      </c>
      <c r="U207" s="125">
        <v>5136</v>
      </c>
      <c r="V207" s="125">
        <v>6753</v>
      </c>
      <c r="W207" s="124">
        <f t="shared" si="85"/>
        <v>0</v>
      </c>
      <c r="X207" s="124">
        <f t="shared" si="85"/>
        <v>0</v>
      </c>
      <c r="Y207" s="124">
        <f t="shared" si="85"/>
        <v>0</v>
      </c>
    </row>
    <row r="208" spans="1:25" ht="37.5">
      <c r="A208" s="187"/>
      <c r="B208" s="195"/>
      <c r="C208" s="14"/>
      <c r="D208" s="9" t="s">
        <v>18</v>
      </c>
      <c r="E208" s="15">
        <f t="shared" si="113"/>
        <v>2000</v>
      </c>
      <c r="F208" s="69">
        <f t="shared" ref="F208:G208" si="128">+I208+L208+O208+R208</f>
        <v>900</v>
      </c>
      <c r="G208" s="69">
        <f t="shared" si="128"/>
        <v>1100</v>
      </c>
      <c r="H208" s="69">
        <f t="shared" ref="H208" si="129">+I208+J208</f>
        <v>0</v>
      </c>
      <c r="I208" s="69">
        <v>0</v>
      </c>
      <c r="J208" s="69">
        <v>0</v>
      </c>
      <c r="K208" s="69">
        <f t="shared" ref="K208" si="130">+L208+M208</f>
        <v>0</v>
      </c>
      <c r="L208" s="69">
        <v>0</v>
      </c>
      <c r="M208" s="69">
        <v>0</v>
      </c>
      <c r="N208" s="69">
        <f t="shared" ref="N208" si="131">+O208+P208</f>
        <v>0</v>
      </c>
      <c r="O208" s="129">
        <v>0</v>
      </c>
      <c r="P208" s="129">
        <v>0</v>
      </c>
      <c r="Q208" s="69">
        <f t="shared" si="119"/>
        <v>2000</v>
      </c>
      <c r="R208" s="129">
        <v>900</v>
      </c>
      <c r="S208" s="129">
        <v>1100</v>
      </c>
      <c r="T208" s="7">
        <v>2000</v>
      </c>
      <c r="U208" s="7">
        <v>900</v>
      </c>
      <c r="V208" s="7">
        <v>1100</v>
      </c>
      <c r="W208" s="123">
        <f t="shared" si="85"/>
        <v>0</v>
      </c>
      <c r="X208" s="123">
        <f t="shared" si="85"/>
        <v>0</v>
      </c>
      <c r="Y208" s="123">
        <f t="shared" si="85"/>
        <v>0</v>
      </c>
    </row>
    <row r="209" spans="1:25" ht="37.5">
      <c r="A209" s="187"/>
      <c r="B209" s="195"/>
      <c r="C209" s="12"/>
      <c r="D209" s="10" t="s">
        <v>13</v>
      </c>
      <c r="E209" s="17">
        <f t="shared" si="113"/>
        <v>9889</v>
      </c>
      <c r="F209" s="17">
        <f>+I209+L209+O209+R209</f>
        <v>4236</v>
      </c>
      <c r="G209" s="17">
        <f>+J209+M209+P209+S209</f>
        <v>5653</v>
      </c>
      <c r="H209" s="17">
        <f t="shared" ref="H209:H219" si="132">+I209+J209</f>
        <v>2</v>
      </c>
      <c r="I209" s="17">
        <f>SUM(I210:I219)</f>
        <v>1</v>
      </c>
      <c r="J209" s="17">
        <f>SUM(J210:J219)</f>
        <v>1</v>
      </c>
      <c r="K209" s="17">
        <f t="shared" ref="K209:K219" si="133">+L209+M209</f>
        <v>1</v>
      </c>
      <c r="L209" s="17">
        <f>SUM(L210:L219)</f>
        <v>0</v>
      </c>
      <c r="M209" s="17">
        <f>SUM(M210:M219)</f>
        <v>1</v>
      </c>
      <c r="N209" s="17">
        <f t="shared" ref="N209:N219" si="134">+O209+P209</f>
        <v>541</v>
      </c>
      <c r="O209" s="17">
        <f>SUM(O210:O219)</f>
        <v>241</v>
      </c>
      <c r="P209" s="17">
        <f>SUM(P210:P219)</f>
        <v>300</v>
      </c>
      <c r="Q209" s="17">
        <f t="shared" si="119"/>
        <v>9345</v>
      </c>
      <c r="R209" s="17">
        <f>SUM(R210:R219)</f>
        <v>3994</v>
      </c>
      <c r="S209" s="17">
        <f>SUM(S210:S219)</f>
        <v>5351</v>
      </c>
      <c r="T209" s="7">
        <v>9889</v>
      </c>
      <c r="U209" s="7">
        <v>4236</v>
      </c>
      <c r="V209" s="7">
        <v>5653</v>
      </c>
      <c r="W209" s="123">
        <f t="shared" si="85"/>
        <v>0</v>
      </c>
      <c r="X209" s="123">
        <f t="shared" si="85"/>
        <v>0</v>
      </c>
      <c r="Y209" s="123">
        <f t="shared" si="85"/>
        <v>0</v>
      </c>
    </row>
    <row r="210" spans="1:25">
      <c r="A210" s="187"/>
      <c r="B210" s="195"/>
      <c r="C210" s="157">
        <v>11</v>
      </c>
      <c r="D210" s="159" t="s">
        <v>35</v>
      </c>
      <c r="E210" s="15">
        <f t="shared" si="113"/>
        <v>30</v>
      </c>
      <c r="F210" s="69">
        <f t="shared" ref="F210:G215" si="135">+I210+L210+O210+R210</f>
        <v>13</v>
      </c>
      <c r="G210" s="69">
        <f t="shared" si="135"/>
        <v>17</v>
      </c>
      <c r="H210" s="69">
        <f t="shared" si="132"/>
        <v>0</v>
      </c>
      <c r="I210" s="49">
        <v>0</v>
      </c>
      <c r="J210" s="49">
        <v>0</v>
      </c>
      <c r="K210" s="69">
        <f t="shared" si="133"/>
        <v>0</v>
      </c>
      <c r="L210" s="49">
        <v>0</v>
      </c>
      <c r="M210" s="49">
        <v>0</v>
      </c>
      <c r="N210" s="69">
        <f t="shared" si="134"/>
        <v>13</v>
      </c>
      <c r="O210" s="122">
        <v>6</v>
      </c>
      <c r="P210" s="122">
        <v>7</v>
      </c>
      <c r="Q210" s="69">
        <f t="shared" si="119"/>
        <v>17</v>
      </c>
      <c r="R210" s="122">
        <v>7</v>
      </c>
      <c r="S210" s="122">
        <v>10</v>
      </c>
      <c r="W210" s="123"/>
      <c r="X210" s="123"/>
      <c r="Y210" s="123"/>
    </row>
    <row r="211" spans="1:25">
      <c r="A211" s="187"/>
      <c r="B211" s="195"/>
      <c r="C211" s="24" t="s">
        <v>43</v>
      </c>
      <c r="D211" s="20" t="s">
        <v>44</v>
      </c>
      <c r="E211" s="15">
        <f t="shared" si="113"/>
        <v>1430</v>
      </c>
      <c r="F211" s="69">
        <f t="shared" si="135"/>
        <v>590</v>
      </c>
      <c r="G211" s="69">
        <f t="shared" si="135"/>
        <v>840</v>
      </c>
      <c r="H211" s="69">
        <f t="shared" si="132"/>
        <v>0</v>
      </c>
      <c r="I211" s="69">
        <v>0</v>
      </c>
      <c r="J211" s="69">
        <v>0</v>
      </c>
      <c r="K211" s="69">
        <f t="shared" si="133"/>
        <v>0</v>
      </c>
      <c r="L211" s="69">
        <v>0</v>
      </c>
      <c r="M211" s="69">
        <v>0</v>
      </c>
      <c r="N211" s="69">
        <f t="shared" si="134"/>
        <v>181</v>
      </c>
      <c r="O211" s="129">
        <v>86</v>
      </c>
      <c r="P211" s="129">
        <v>95</v>
      </c>
      <c r="Q211" s="69">
        <f t="shared" si="119"/>
        <v>1249</v>
      </c>
      <c r="R211" s="129">
        <v>504</v>
      </c>
      <c r="S211" s="129">
        <v>745</v>
      </c>
      <c r="T211" s="7">
        <v>1430</v>
      </c>
      <c r="U211" s="7">
        <v>590</v>
      </c>
      <c r="V211" s="7">
        <v>840</v>
      </c>
      <c r="W211" s="123">
        <f t="shared" ref="W211:Y244" si="136">+T211-E211</f>
        <v>0</v>
      </c>
      <c r="X211" s="123">
        <f t="shared" si="136"/>
        <v>0</v>
      </c>
      <c r="Y211" s="123">
        <f t="shared" si="136"/>
        <v>0</v>
      </c>
    </row>
    <row r="212" spans="1:25">
      <c r="A212" s="187"/>
      <c r="B212" s="195"/>
      <c r="C212" s="19" t="s">
        <v>47</v>
      </c>
      <c r="D212" s="23" t="s">
        <v>48</v>
      </c>
      <c r="E212" s="15">
        <f t="shared" si="113"/>
        <v>1041</v>
      </c>
      <c r="F212" s="69">
        <f t="shared" si="135"/>
        <v>430</v>
      </c>
      <c r="G212" s="69">
        <f t="shared" si="135"/>
        <v>611</v>
      </c>
      <c r="H212" s="69">
        <f t="shared" si="132"/>
        <v>0</v>
      </c>
      <c r="I212" s="69">
        <v>0</v>
      </c>
      <c r="J212" s="69">
        <v>0</v>
      </c>
      <c r="K212" s="69">
        <f t="shared" si="133"/>
        <v>0</v>
      </c>
      <c r="L212" s="69">
        <v>0</v>
      </c>
      <c r="M212" s="69">
        <v>0</v>
      </c>
      <c r="N212" s="69">
        <f t="shared" si="134"/>
        <v>74</v>
      </c>
      <c r="O212" s="129">
        <v>30</v>
      </c>
      <c r="P212" s="129">
        <v>44</v>
      </c>
      <c r="Q212" s="69">
        <f t="shared" si="119"/>
        <v>967</v>
      </c>
      <c r="R212" s="129">
        <v>400</v>
      </c>
      <c r="S212" s="129">
        <v>567</v>
      </c>
      <c r="T212" s="7">
        <v>1041</v>
      </c>
      <c r="U212" s="7">
        <v>430</v>
      </c>
      <c r="V212" s="7">
        <v>611</v>
      </c>
      <c r="W212" s="123">
        <f t="shared" si="136"/>
        <v>0</v>
      </c>
      <c r="X212" s="123">
        <f t="shared" si="136"/>
        <v>0</v>
      </c>
      <c r="Y212" s="123">
        <f t="shared" si="136"/>
        <v>0</v>
      </c>
    </row>
    <row r="213" spans="1:25" ht="37.5">
      <c r="A213" s="187"/>
      <c r="B213" s="195"/>
      <c r="C213" s="19" t="s">
        <v>49</v>
      </c>
      <c r="D213" s="25" t="s">
        <v>50</v>
      </c>
      <c r="E213" s="15">
        <f t="shared" si="113"/>
        <v>1958</v>
      </c>
      <c r="F213" s="69">
        <f t="shared" si="135"/>
        <v>832</v>
      </c>
      <c r="G213" s="69">
        <f t="shared" si="135"/>
        <v>1126</v>
      </c>
      <c r="H213" s="69">
        <f t="shared" si="132"/>
        <v>0</v>
      </c>
      <c r="I213" s="69">
        <v>0</v>
      </c>
      <c r="J213" s="69">
        <v>0</v>
      </c>
      <c r="K213" s="69">
        <f t="shared" si="133"/>
        <v>0</v>
      </c>
      <c r="L213" s="69">
        <v>0</v>
      </c>
      <c r="M213" s="69">
        <v>0</v>
      </c>
      <c r="N213" s="69">
        <f t="shared" si="134"/>
        <v>17</v>
      </c>
      <c r="O213" s="129">
        <v>7</v>
      </c>
      <c r="P213" s="129">
        <v>10</v>
      </c>
      <c r="Q213" s="69">
        <f t="shared" si="119"/>
        <v>1941</v>
      </c>
      <c r="R213" s="129">
        <v>825</v>
      </c>
      <c r="S213" s="129">
        <v>1116</v>
      </c>
      <c r="T213" s="7">
        <v>2017</v>
      </c>
      <c r="U213" s="7">
        <v>856</v>
      </c>
      <c r="V213" s="7">
        <v>1161</v>
      </c>
      <c r="W213" s="123">
        <f t="shared" si="136"/>
        <v>59</v>
      </c>
      <c r="X213" s="123">
        <f t="shared" si="136"/>
        <v>24</v>
      </c>
      <c r="Y213" s="123">
        <f t="shared" si="136"/>
        <v>35</v>
      </c>
    </row>
    <row r="214" spans="1:25">
      <c r="A214" s="187"/>
      <c r="B214" s="195"/>
      <c r="C214" s="19" t="s">
        <v>53</v>
      </c>
      <c r="D214" s="20" t="s">
        <v>54</v>
      </c>
      <c r="E214" s="15">
        <f t="shared" si="113"/>
        <v>480</v>
      </c>
      <c r="F214" s="69">
        <f t="shared" si="135"/>
        <v>200</v>
      </c>
      <c r="G214" s="69">
        <f t="shared" si="135"/>
        <v>280</v>
      </c>
      <c r="H214" s="69">
        <f t="shared" si="132"/>
        <v>0</v>
      </c>
      <c r="I214" s="69">
        <v>0</v>
      </c>
      <c r="J214" s="69">
        <v>0</v>
      </c>
      <c r="K214" s="69">
        <f t="shared" si="133"/>
        <v>0</v>
      </c>
      <c r="L214" s="69">
        <v>0</v>
      </c>
      <c r="M214" s="69">
        <v>0</v>
      </c>
      <c r="N214" s="69">
        <f t="shared" si="134"/>
        <v>5</v>
      </c>
      <c r="O214" s="129">
        <v>1</v>
      </c>
      <c r="P214" s="129">
        <v>4</v>
      </c>
      <c r="Q214" s="69">
        <f t="shared" si="119"/>
        <v>475</v>
      </c>
      <c r="R214" s="129">
        <v>199</v>
      </c>
      <c r="S214" s="129">
        <v>276</v>
      </c>
      <c r="T214" s="7">
        <v>480</v>
      </c>
      <c r="U214" s="7">
        <v>200</v>
      </c>
      <c r="V214" s="7">
        <v>280</v>
      </c>
      <c r="W214" s="123">
        <f t="shared" si="136"/>
        <v>0</v>
      </c>
      <c r="X214" s="123">
        <f t="shared" si="136"/>
        <v>0</v>
      </c>
      <c r="Y214" s="123">
        <f t="shared" si="136"/>
        <v>0</v>
      </c>
    </row>
    <row r="215" spans="1:25">
      <c r="A215" s="187"/>
      <c r="B215" s="195"/>
      <c r="C215" s="19" t="s">
        <v>58</v>
      </c>
      <c r="D215" s="28" t="s">
        <v>59</v>
      </c>
      <c r="E215" s="15">
        <f t="shared" si="113"/>
        <v>3959</v>
      </c>
      <c r="F215" s="69">
        <f t="shared" si="135"/>
        <v>1759</v>
      </c>
      <c r="G215" s="69">
        <f t="shared" si="135"/>
        <v>2200</v>
      </c>
      <c r="H215" s="69">
        <f t="shared" si="132"/>
        <v>0</v>
      </c>
      <c r="I215" s="69">
        <v>0</v>
      </c>
      <c r="J215" s="69">
        <v>0</v>
      </c>
      <c r="K215" s="69">
        <f t="shared" si="133"/>
        <v>1</v>
      </c>
      <c r="L215" s="69">
        <v>0</v>
      </c>
      <c r="M215" s="69">
        <v>1</v>
      </c>
      <c r="N215" s="69">
        <f t="shared" si="134"/>
        <v>235</v>
      </c>
      <c r="O215" s="129">
        <v>105</v>
      </c>
      <c r="P215" s="129">
        <v>130</v>
      </c>
      <c r="Q215" s="69">
        <f t="shared" si="119"/>
        <v>3723</v>
      </c>
      <c r="R215" s="129">
        <v>1654</v>
      </c>
      <c r="S215" s="129">
        <v>2069</v>
      </c>
      <c r="T215" s="7">
        <v>3959</v>
      </c>
      <c r="U215" s="7">
        <v>1759</v>
      </c>
      <c r="V215" s="7">
        <v>2200</v>
      </c>
      <c r="W215" s="123">
        <f t="shared" si="136"/>
        <v>0</v>
      </c>
      <c r="X215" s="123">
        <f t="shared" si="136"/>
        <v>0</v>
      </c>
      <c r="Y215" s="123">
        <f t="shared" si="136"/>
        <v>0</v>
      </c>
    </row>
    <row r="216" spans="1:25">
      <c r="A216" s="187"/>
      <c r="B216" s="195"/>
      <c r="C216" s="116" t="s">
        <v>64</v>
      </c>
      <c r="D216" s="28" t="s">
        <v>65</v>
      </c>
      <c r="E216" s="15">
        <f t="shared" ref="E216:E217" si="137">+F216+G216</f>
        <v>2</v>
      </c>
      <c r="F216" s="69">
        <f t="shared" ref="F216:F217" si="138">+I216+L216+O216+R216</f>
        <v>1</v>
      </c>
      <c r="G216" s="69">
        <f t="shared" ref="G216:G217" si="139">+J216+M216+P216+S216</f>
        <v>1</v>
      </c>
      <c r="H216" s="69">
        <f t="shared" ref="H216:H217" si="140">+I216+J216</f>
        <v>2</v>
      </c>
      <c r="I216" s="69">
        <v>1</v>
      </c>
      <c r="J216" s="69">
        <v>1</v>
      </c>
      <c r="K216" s="69">
        <f t="shared" si="133"/>
        <v>0</v>
      </c>
      <c r="L216" s="69">
        <v>0</v>
      </c>
      <c r="M216" s="69">
        <v>0</v>
      </c>
      <c r="N216" s="69">
        <f t="shared" si="134"/>
        <v>0</v>
      </c>
      <c r="O216" s="69">
        <v>0</v>
      </c>
      <c r="P216" s="69">
        <v>0</v>
      </c>
      <c r="Q216" s="69">
        <f t="shared" si="119"/>
        <v>0</v>
      </c>
      <c r="R216" s="69">
        <v>0</v>
      </c>
      <c r="S216" s="69">
        <v>0</v>
      </c>
      <c r="T216" s="7">
        <v>2</v>
      </c>
      <c r="U216" s="7">
        <v>1</v>
      </c>
      <c r="V216" s="7">
        <v>1</v>
      </c>
      <c r="W216" s="123">
        <f t="shared" si="136"/>
        <v>0</v>
      </c>
      <c r="X216" s="123">
        <f t="shared" si="136"/>
        <v>0</v>
      </c>
      <c r="Y216" s="123">
        <f t="shared" si="136"/>
        <v>0</v>
      </c>
    </row>
    <row r="217" spans="1:25">
      <c r="A217" s="187"/>
      <c r="B217" s="195"/>
      <c r="C217" s="116" t="s">
        <v>68</v>
      </c>
      <c r="D217" s="158" t="s">
        <v>69</v>
      </c>
      <c r="E217" s="15">
        <f t="shared" si="137"/>
        <v>29</v>
      </c>
      <c r="F217" s="69">
        <f t="shared" si="138"/>
        <v>11</v>
      </c>
      <c r="G217" s="69">
        <f t="shared" si="139"/>
        <v>18</v>
      </c>
      <c r="H217" s="69">
        <f t="shared" si="140"/>
        <v>0</v>
      </c>
      <c r="I217" s="69">
        <v>0</v>
      </c>
      <c r="J217" s="69">
        <v>0</v>
      </c>
      <c r="K217" s="69">
        <f t="shared" si="133"/>
        <v>0</v>
      </c>
      <c r="L217" s="69">
        <v>0</v>
      </c>
      <c r="M217" s="69">
        <v>0</v>
      </c>
      <c r="N217" s="69">
        <f t="shared" si="134"/>
        <v>16</v>
      </c>
      <c r="O217" s="129">
        <v>6</v>
      </c>
      <c r="P217" s="129">
        <v>10</v>
      </c>
      <c r="Q217" s="69">
        <f t="shared" si="119"/>
        <v>13</v>
      </c>
      <c r="R217" s="129">
        <v>5</v>
      </c>
      <c r="S217" s="129">
        <v>8</v>
      </c>
      <c r="W217" s="123"/>
      <c r="X217" s="123"/>
      <c r="Y217" s="123"/>
    </row>
    <row r="218" spans="1:25" ht="18.75" customHeight="1">
      <c r="A218" s="187"/>
      <c r="B218" s="195"/>
      <c r="C218" s="19" t="s">
        <v>70</v>
      </c>
      <c r="D218" s="28" t="s">
        <v>71</v>
      </c>
      <c r="E218" s="15">
        <f t="shared" si="113"/>
        <v>480</v>
      </c>
      <c r="F218" s="69">
        <f t="shared" ref="F218:G220" si="141">+I218+L218+O218+R218</f>
        <v>200</v>
      </c>
      <c r="G218" s="69">
        <f t="shared" si="141"/>
        <v>280</v>
      </c>
      <c r="H218" s="69">
        <f t="shared" si="132"/>
        <v>0</v>
      </c>
      <c r="I218" s="69">
        <v>0</v>
      </c>
      <c r="J218" s="69">
        <v>0</v>
      </c>
      <c r="K218" s="69">
        <f t="shared" si="133"/>
        <v>0</v>
      </c>
      <c r="L218" s="69">
        <v>0</v>
      </c>
      <c r="M218" s="69">
        <v>0</v>
      </c>
      <c r="N218" s="69">
        <f t="shared" si="134"/>
        <v>0</v>
      </c>
      <c r="O218" s="129">
        <v>0</v>
      </c>
      <c r="P218" s="129">
        <v>0</v>
      </c>
      <c r="Q218" s="69">
        <f t="shared" si="119"/>
        <v>480</v>
      </c>
      <c r="R218" s="129">
        <v>200</v>
      </c>
      <c r="S218" s="129">
        <v>280</v>
      </c>
      <c r="T218" s="7">
        <v>480</v>
      </c>
      <c r="U218" s="7">
        <v>200</v>
      </c>
      <c r="V218" s="7">
        <v>280</v>
      </c>
      <c r="W218" s="123">
        <f t="shared" si="136"/>
        <v>0</v>
      </c>
      <c r="X218" s="123">
        <f t="shared" si="136"/>
        <v>0</v>
      </c>
      <c r="Y218" s="123">
        <f t="shared" si="136"/>
        <v>0</v>
      </c>
    </row>
    <row r="219" spans="1:25" ht="75">
      <c r="A219" s="187"/>
      <c r="B219" s="195"/>
      <c r="C219" s="19" t="s">
        <v>72</v>
      </c>
      <c r="D219" s="39" t="s">
        <v>73</v>
      </c>
      <c r="E219" s="15">
        <f t="shared" si="113"/>
        <v>480</v>
      </c>
      <c r="F219" s="69">
        <f t="shared" si="141"/>
        <v>200</v>
      </c>
      <c r="G219" s="69">
        <f t="shared" si="141"/>
        <v>280</v>
      </c>
      <c r="H219" s="69">
        <f t="shared" si="132"/>
        <v>0</v>
      </c>
      <c r="I219" s="69">
        <v>0</v>
      </c>
      <c r="J219" s="69">
        <v>0</v>
      </c>
      <c r="K219" s="69">
        <f t="shared" si="133"/>
        <v>0</v>
      </c>
      <c r="L219" s="69">
        <v>0</v>
      </c>
      <c r="M219" s="69">
        <v>0</v>
      </c>
      <c r="N219" s="69">
        <f t="shared" si="134"/>
        <v>0</v>
      </c>
      <c r="O219" s="129">
        <v>0</v>
      </c>
      <c r="P219" s="129">
        <v>0</v>
      </c>
      <c r="Q219" s="69">
        <f t="shared" si="119"/>
        <v>480</v>
      </c>
      <c r="R219" s="129">
        <v>200</v>
      </c>
      <c r="S219" s="129">
        <v>280</v>
      </c>
      <c r="T219" s="7">
        <v>480</v>
      </c>
      <c r="U219" s="7">
        <v>200</v>
      </c>
      <c r="V219" s="7">
        <v>280</v>
      </c>
      <c r="W219" s="123">
        <f t="shared" si="136"/>
        <v>0</v>
      </c>
      <c r="X219" s="123">
        <f t="shared" si="136"/>
        <v>0</v>
      </c>
      <c r="Y219" s="123">
        <f t="shared" si="136"/>
        <v>0</v>
      </c>
    </row>
    <row r="220" spans="1:25">
      <c r="A220" s="31">
        <v>18</v>
      </c>
      <c r="B220" s="32">
        <v>227</v>
      </c>
      <c r="C220" s="41"/>
      <c r="D220" s="33" t="s">
        <v>86</v>
      </c>
      <c r="E220" s="42">
        <f>+F220+G220</f>
        <v>12079</v>
      </c>
      <c r="F220" s="42">
        <f>+I220+L220+O220+R220</f>
        <v>4064</v>
      </c>
      <c r="G220" s="42">
        <f t="shared" si="141"/>
        <v>8015</v>
      </c>
      <c r="H220" s="42">
        <f t="shared" si="114"/>
        <v>1253</v>
      </c>
      <c r="I220" s="42">
        <f>SUM(I221:I222)</f>
        <v>407</v>
      </c>
      <c r="J220" s="42">
        <f>SUM(J221:J222)</f>
        <v>846</v>
      </c>
      <c r="K220" s="42">
        <f t="shared" si="115"/>
        <v>2288</v>
      </c>
      <c r="L220" s="42">
        <f>SUM(L221:L222)</f>
        <v>801</v>
      </c>
      <c r="M220" s="42">
        <f>SUM(M221:M222)</f>
        <v>1487</v>
      </c>
      <c r="N220" s="42">
        <f t="shared" si="116"/>
        <v>2275</v>
      </c>
      <c r="O220" s="42">
        <f>SUM(O221:O222)</f>
        <v>862</v>
      </c>
      <c r="P220" s="42">
        <f>SUM(P221:P222)</f>
        <v>1413</v>
      </c>
      <c r="Q220" s="42">
        <f t="shared" ref="Q220:Q241" si="142">+R220+S220</f>
        <v>6263</v>
      </c>
      <c r="R220" s="42">
        <f>SUM(R221:R222)</f>
        <v>1994</v>
      </c>
      <c r="S220" s="42">
        <f>SUM(S221:S222)</f>
        <v>4269</v>
      </c>
      <c r="T220" s="125">
        <v>12079</v>
      </c>
      <c r="U220" s="125">
        <v>3793</v>
      </c>
      <c r="V220" s="125">
        <v>8286</v>
      </c>
      <c r="W220" s="124">
        <f t="shared" si="136"/>
        <v>0</v>
      </c>
      <c r="X220" s="124">
        <f t="shared" si="136"/>
        <v>-271</v>
      </c>
      <c r="Y220" s="124">
        <f t="shared" si="136"/>
        <v>271</v>
      </c>
    </row>
    <row r="221" spans="1:25" ht="37.5">
      <c r="A221" s="187"/>
      <c r="B221" s="195"/>
      <c r="C221" s="14"/>
      <c r="D221" s="9" t="s">
        <v>18</v>
      </c>
      <c r="E221" s="15">
        <f t="shared" ref="E221" si="143">+F221+G221</f>
        <v>1926</v>
      </c>
      <c r="F221" s="15">
        <f t="shared" ref="F221:G221" si="144">+I221+L221+O221+R221</f>
        <v>477</v>
      </c>
      <c r="G221" s="15">
        <f t="shared" si="144"/>
        <v>1449</v>
      </c>
      <c r="H221" s="15">
        <f t="shared" si="114"/>
        <v>144</v>
      </c>
      <c r="I221" s="15">
        <v>48</v>
      </c>
      <c r="J221" s="15">
        <v>96</v>
      </c>
      <c r="K221" s="15">
        <f t="shared" si="115"/>
        <v>1010</v>
      </c>
      <c r="L221" s="15">
        <v>229</v>
      </c>
      <c r="M221" s="15">
        <v>781</v>
      </c>
      <c r="N221" s="15">
        <f t="shared" si="116"/>
        <v>585</v>
      </c>
      <c r="O221" s="122">
        <v>148</v>
      </c>
      <c r="P221" s="122">
        <v>437</v>
      </c>
      <c r="Q221" s="15">
        <f t="shared" si="142"/>
        <v>187</v>
      </c>
      <c r="R221" s="122">
        <v>52</v>
      </c>
      <c r="S221" s="122">
        <v>135</v>
      </c>
      <c r="T221" s="7">
        <v>1926</v>
      </c>
      <c r="U221" s="7">
        <v>477</v>
      </c>
      <c r="V221" s="7">
        <v>1449</v>
      </c>
      <c r="W221" s="123">
        <f t="shared" si="136"/>
        <v>0</v>
      </c>
      <c r="X221" s="123">
        <f t="shared" si="136"/>
        <v>0</v>
      </c>
      <c r="Y221" s="123">
        <f t="shared" si="136"/>
        <v>0</v>
      </c>
    </row>
    <row r="222" spans="1:25" ht="37.5">
      <c r="A222" s="187"/>
      <c r="B222" s="195"/>
      <c r="C222" s="12"/>
      <c r="D222" s="10" t="s">
        <v>13</v>
      </c>
      <c r="E222" s="17">
        <f t="shared" ref="E222:E240" si="145">+F222+G222</f>
        <v>10153</v>
      </c>
      <c r="F222" s="17">
        <f t="shared" ref="F222:G240" si="146">+I222+L222+O222+R222</f>
        <v>3587</v>
      </c>
      <c r="G222" s="17">
        <f t="shared" si="146"/>
        <v>6566</v>
      </c>
      <c r="H222" s="17">
        <f t="shared" si="114"/>
        <v>1109</v>
      </c>
      <c r="I222" s="17">
        <f>SUM(I223:I234)</f>
        <v>359</v>
      </c>
      <c r="J222" s="17">
        <f>SUM(J223:J234)</f>
        <v>750</v>
      </c>
      <c r="K222" s="17">
        <f t="shared" si="115"/>
        <v>1278</v>
      </c>
      <c r="L222" s="17">
        <f>SUM(L223:L234)</f>
        <v>572</v>
      </c>
      <c r="M222" s="17">
        <f>SUM(M223:M234)</f>
        <v>706</v>
      </c>
      <c r="N222" s="17">
        <f t="shared" si="116"/>
        <v>1690</v>
      </c>
      <c r="O222" s="17">
        <f>SUM(O223:O234)</f>
        <v>714</v>
      </c>
      <c r="P222" s="17">
        <f>SUM(P223:P234)</f>
        <v>976</v>
      </c>
      <c r="Q222" s="17">
        <f t="shared" si="142"/>
        <v>6076</v>
      </c>
      <c r="R222" s="17">
        <f>SUM(R223:R234)</f>
        <v>1942</v>
      </c>
      <c r="S222" s="17">
        <f>SUM(S223:S234)</f>
        <v>4134</v>
      </c>
      <c r="T222" s="7">
        <v>10153</v>
      </c>
      <c r="U222" s="7">
        <v>3316</v>
      </c>
      <c r="V222" s="7">
        <v>6837</v>
      </c>
      <c r="W222" s="123">
        <f t="shared" si="136"/>
        <v>0</v>
      </c>
      <c r="X222" s="123">
        <f t="shared" si="136"/>
        <v>-271</v>
      </c>
      <c r="Y222" s="123">
        <f t="shared" si="136"/>
        <v>271</v>
      </c>
    </row>
    <row r="223" spans="1:25">
      <c r="A223" s="187"/>
      <c r="B223" s="195"/>
      <c r="C223" s="19" t="s">
        <v>39</v>
      </c>
      <c r="D223" s="22" t="s">
        <v>40</v>
      </c>
      <c r="E223" s="15">
        <f t="shared" si="145"/>
        <v>100</v>
      </c>
      <c r="F223" s="15">
        <f t="shared" si="146"/>
        <v>28</v>
      </c>
      <c r="G223" s="15">
        <f t="shared" si="146"/>
        <v>72</v>
      </c>
      <c r="H223" s="15">
        <f t="shared" si="114"/>
        <v>0</v>
      </c>
      <c r="I223" s="15">
        <v>0</v>
      </c>
      <c r="J223" s="15">
        <v>0</v>
      </c>
      <c r="K223" s="15">
        <f t="shared" si="115"/>
        <v>0</v>
      </c>
      <c r="L223" s="15">
        <v>0</v>
      </c>
      <c r="M223" s="15">
        <v>0</v>
      </c>
      <c r="N223" s="15">
        <f t="shared" si="116"/>
        <v>0</v>
      </c>
      <c r="O223" s="122">
        <v>0</v>
      </c>
      <c r="P223" s="122">
        <v>0</v>
      </c>
      <c r="Q223" s="15">
        <f t="shared" si="142"/>
        <v>100</v>
      </c>
      <c r="R223" s="15">
        <v>28</v>
      </c>
      <c r="S223" s="15">
        <v>72</v>
      </c>
      <c r="T223" s="7">
        <v>400</v>
      </c>
      <c r="U223" s="7">
        <v>112</v>
      </c>
      <c r="V223" s="7">
        <v>288</v>
      </c>
      <c r="W223" s="123">
        <f t="shared" si="136"/>
        <v>300</v>
      </c>
      <c r="X223" s="123">
        <f t="shared" si="136"/>
        <v>84</v>
      </c>
      <c r="Y223" s="123">
        <f t="shared" si="136"/>
        <v>216</v>
      </c>
    </row>
    <row r="224" spans="1:25">
      <c r="A224" s="187"/>
      <c r="B224" s="195"/>
      <c r="C224" s="24" t="s">
        <v>43</v>
      </c>
      <c r="D224" s="20" t="s">
        <v>44</v>
      </c>
      <c r="E224" s="15">
        <f t="shared" si="145"/>
        <v>416</v>
      </c>
      <c r="F224" s="15">
        <f t="shared" si="146"/>
        <v>129</v>
      </c>
      <c r="G224" s="15">
        <f t="shared" si="146"/>
        <v>287</v>
      </c>
      <c r="H224" s="15">
        <f t="shared" si="114"/>
        <v>14</v>
      </c>
      <c r="I224" s="15">
        <v>1</v>
      </c>
      <c r="J224" s="15">
        <v>13</v>
      </c>
      <c r="K224" s="15">
        <f t="shared" si="115"/>
        <v>17</v>
      </c>
      <c r="L224" s="15">
        <v>3</v>
      </c>
      <c r="M224" s="15">
        <v>14</v>
      </c>
      <c r="N224" s="15">
        <f t="shared" si="116"/>
        <v>8</v>
      </c>
      <c r="O224" s="122">
        <v>1</v>
      </c>
      <c r="P224" s="122">
        <v>7</v>
      </c>
      <c r="Q224" s="15">
        <f t="shared" si="142"/>
        <v>377</v>
      </c>
      <c r="R224" s="122">
        <v>124</v>
      </c>
      <c r="S224" s="122">
        <v>253</v>
      </c>
      <c r="T224" s="7">
        <v>416</v>
      </c>
      <c r="U224" s="7">
        <v>129</v>
      </c>
      <c r="V224" s="7">
        <v>287</v>
      </c>
      <c r="W224" s="123">
        <f t="shared" si="136"/>
        <v>0</v>
      </c>
      <c r="X224" s="123">
        <f t="shared" si="136"/>
        <v>0</v>
      </c>
      <c r="Y224" s="123">
        <f t="shared" si="136"/>
        <v>0</v>
      </c>
    </row>
    <row r="225" spans="1:25">
      <c r="A225" s="187"/>
      <c r="B225" s="195"/>
      <c r="C225" s="118" t="s">
        <v>45</v>
      </c>
      <c r="D225" s="28" t="s">
        <v>46</v>
      </c>
      <c r="E225" s="15">
        <f t="shared" ref="E225" si="147">+F225+G225</f>
        <v>3094</v>
      </c>
      <c r="F225" s="15">
        <f t="shared" ref="F225" si="148">+I225+L225+O225+R225</f>
        <v>1459</v>
      </c>
      <c r="G225" s="15">
        <f t="shared" ref="G225" si="149">+J225+M225+P225+S225</f>
        <v>1635</v>
      </c>
      <c r="H225" s="15">
        <f t="shared" ref="H225" si="150">+I225+J225</f>
        <v>646</v>
      </c>
      <c r="I225" s="15">
        <v>269</v>
      </c>
      <c r="J225" s="15">
        <v>377</v>
      </c>
      <c r="K225" s="15">
        <f t="shared" si="115"/>
        <v>662</v>
      </c>
      <c r="L225" s="15">
        <v>328</v>
      </c>
      <c r="M225" s="15">
        <v>334</v>
      </c>
      <c r="N225" s="15">
        <f t="shared" si="116"/>
        <v>836</v>
      </c>
      <c r="O225" s="122">
        <v>412</v>
      </c>
      <c r="P225" s="122">
        <v>424</v>
      </c>
      <c r="Q225" s="15">
        <f t="shared" si="142"/>
        <v>950</v>
      </c>
      <c r="R225" s="122">
        <v>450</v>
      </c>
      <c r="S225" s="122">
        <v>500</v>
      </c>
      <c r="T225" s="7">
        <v>646</v>
      </c>
      <c r="U225" s="7">
        <v>269</v>
      </c>
      <c r="V225" s="7">
        <v>377</v>
      </c>
      <c r="W225" s="123">
        <f t="shared" si="136"/>
        <v>-2448</v>
      </c>
      <c r="X225" s="123">
        <f t="shared" si="136"/>
        <v>-1190</v>
      </c>
      <c r="Y225" s="123">
        <f t="shared" si="136"/>
        <v>-1258</v>
      </c>
    </row>
    <row r="226" spans="1:25">
      <c r="A226" s="187"/>
      <c r="B226" s="195"/>
      <c r="C226" s="19" t="s">
        <v>47</v>
      </c>
      <c r="D226" s="23" t="s">
        <v>48</v>
      </c>
      <c r="E226" s="15">
        <f t="shared" si="145"/>
        <v>283</v>
      </c>
      <c r="F226" s="15">
        <f t="shared" si="146"/>
        <v>37</v>
      </c>
      <c r="G226" s="15">
        <f t="shared" si="146"/>
        <v>246</v>
      </c>
      <c r="H226" s="15">
        <f t="shared" si="114"/>
        <v>2</v>
      </c>
      <c r="I226" s="15">
        <v>1</v>
      </c>
      <c r="J226" s="15">
        <v>1</v>
      </c>
      <c r="K226" s="15">
        <f t="shared" si="115"/>
        <v>2</v>
      </c>
      <c r="L226" s="15">
        <v>1</v>
      </c>
      <c r="M226" s="15">
        <v>1</v>
      </c>
      <c r="N226" s="15">
        <f t="shared" si="116"/>
        <v>3</v>
      </c>
      <c r="O226" s="122">
        <v>3</v>
      </c>
      <c r="P226" s="122">
        <v>0</v>
      </c>
      <c r="Q226" s="15">
        <f t="shared" si="142"/>
        <v>276</v>
      </c>
      <c r="R226" s="15">
        <v>32</v>
      </c>
      <c r="S226" s="15">
        <v>244</v>
      </c>
      <c r="T226" s="7">
        <v>1104</v>
      </c>
      <c r="U226" s="7">
        <v>129</v>
      </c>
      <c r="V226" s="7">
        <v>975</v>
      </c>
      <c r="W226" s="123">
        <f t="shared" si="136"/>
        <v>821</v>
      </c>
      <c r="X226" s="123">
        <f t="shared" si="136"/>
        <v>92</v>
      </c>
      <c r="Y226" s="123">
        <f t="shared" si="136"/>
        <v>729</v>
      </c>
    </row>
    <row r="227" spans="1:25">
      <c r="A227" s="187"/>
      <c r="B227" s="195"/>
      <c r="C227" s="19" t="s">
        <v>113</v>
      </c>
      <c r="D227" s="161" t="s">
        <v>114</v>
      </c>
      <c r="E227" s="15">
        <f t="shared" si="145"/>
        <v>1</v>
      </c>
      <c r="F227" s="15">
        <f t="shared" si="146"/>
        <v>0</v>
      </c>
      <c r="G227" s="15">
        <f t="shared" si="146"/>
        <v>1</v>
      </c>
      <c r="H227" s="15">
        <f t="shared" si="114"/>
        <v>0</v>
      </c>
      <c r="I227" s="15">
        <v>0</v>
      </c>
      <c r="J227" s="15">
        <v>0</v>
      </c>
      <c r="K227" s="15">
        <f t="shared" si="115"/>
        <v>0</v>
      </c>
      <c r="L227" s="15">
        <v>0</v>
      </c>
      <c r="M227" s="15">
        <v>0</v>
      </c>
      <c r="N227" s="15">
        <f t="shared" si="116"/>
        <v>1</v>
      </c>
      <c r="O227" s="15">
        <v>0</v>
      </c>
      <c r="P227" s="122">
        <v>1</v>
      </c>
      <c r="Q227" s="15">
        <f t="shared" si="142"/>
        <v>0</v>
      </c>
      <c r="R227" s="15">
        <v>0</v>
      </c>
      <c r="S227" s="15">
        <v>0</v>
      </c>
      <c r="W227" s="123"/>
      <c r="X227" s="123"/>
      <c r="Y227" s="123"/>
    </row>
    <row r="228" spans="1:25">
      <c r="A228" s="187"/>
      <c r="B228" s="195"/>
      <c r="C228" s="19" t="s">
        <v>79</v>
      </c>
      <c r="D228" s="23" t="s">
        <v>80</v>
      </c>
      <c r="E228" s="15">
        <f t="shared" si="145"/>
        <v>451</v>
      </c>
      <c r="F228" s="15">
        <f t="shared" si="146"/>
        <v>104</v>
      </c>
      <c r="G228" s="15">
        <f t="shared" si="146"/>
        <v>347</v>
      </c>
      <c r="H228" s="15">
        <f t="shared" si="114"/>
        <v>1</v>
      </c>
      <c r="I228" s="15">
        <v>0</v>
      </c>
      <c r="J228" s="15">
        <v>1</v>
      </c>
      <c r="K228" s="15">
        <f t="shared" si="115"/>
        <v>0</v>
      </c>
      <c r="L228" s="15">
        <v>0</v>
      </c>
      <c r="M228" s="15">
        <v>0</v>
      </c>
      <c r="N228" s="15">
        <f t="shared" si="116"/>
        <v>26</v>
      </c>
      <c r="O228" s="122">
        <v>5</v>
      </c>
      <c r="P228" s="122">
        <v>21</v>
      </c>
      <c r="Q228" s="15">
        <f t="shared" si="142"/>
        <v>424</v>
      </c>
      <c r="R228" s="122">
        <v>99</v>
      </c>
      <c r="S228" s="122">
        <v>325</v>
      </c>
      <c r="T228" s="7">
        <v>451</v>
      </c>
      <c r="U228" s="7">
        <v>104</v>
      </c>
      <c r="V228" s="7">
        <v>347</v>
      </c>
      <c r="W228" s="123">
        <f t="shared" si="136"/>
        <v>0</v>
      </c>
      <c r="X228" s="123">
        <f t="shared" si="136"/>
        <v>0</v>
      </c>
      <c r="Y228" s="123">
        <f t="shared" si="136"/>
        <v>0</v>
      </c>
    </row>
    <row r="229" spans="1:25">
      <c r="A229" s="187"/>
      <c r="B229" s="195"/>
      <c r="C229" s="19" t="s">
        <v>51</v>
      </c>
      <c r="D229" s="20" t="s">
        <v>52</v>
      </c>
      <c r="E229" s="15">
        <f t="shared" si="145"/>
        <v>1168</v>
      </c>
      <c r="F229" s="15">
        <f t="shared" si="146"/>
        <v>342</v>
      </c>
      <c r="G229" s="15">
        <f t="shared" si="146"/>
        <v>826</v>
      </c>
      <c r="H229" s="15">
        <f t="shared" si="114"/>
        <v>92</v>
      </c>
      <c r="I229" s="15">
        <v>18</v>
      </c>
      <c r="J229" s="15">
        <v>74</v>
      </c>
      <c r="K229" s="15">
        <f t="shared" si="115"/>
        <v>76</v>
      </c>
      <c r="L229" s="15">
        <v>18</v>
      </c>
      <c r="M229" s="15">
        <v>58</v>
      </c>
      <c r="N229" s="15">
        <f t="shared" si="116"/>
        <v>29</v>
      </c>
      <c r="O229" s="122">
        <v>3</v>
      </c>
      <c r="P229" s="122">
        <v>26</v>
      </c>
      <c r="Q229" s="15">
        <f t="shared" si="142"/>
        <v>971</v>
      </c>
      <c r="R229" s="122">
        <v>303</v>
      </c>
      <c r="S229" s="122">
        <v>668</v>
      </c>
      <c r="T229" s="7">
        <v>1792</v>
      </c>
      <c r="U229" s="7">
        <v>630</v>
      </c>
      <c r="V229" s="7">
        <v>1162</v>
      </c>
      <c r="W229" s="123">
        <f t="shared" si="136"/>
        <v>624</v>
      </c>
      <c r="X229" s="123">
        <f t="shared" si="136"/>
        <v>288</v>
      </c>
      <c r="Y229" s="123">
        <f t="shared" si="136"/>
        <v>336</v>
      </c>
    </row>
    <row r="230" spans="1:25">
      <c r="A230" s="187"/>
      <c r="B230" s="195"/>
      <c r="C230" s="19" t="s">
        <v>53</v>
      </c>
      <c r="D230" s="20" t="s">
        <v>54</v>
      </c>
      <c r="E230" s="15">
        <f t="shared" si="145"/>
        <v>1543</v>
      </c>
      <c r="F230" s="15">
        <f t="shared" si="146"/>
        <v>399</v>
      </c>
      <c r="G230" s="15">
        <f t="shared" si="146"/>
        <v>1144</v>
      </c>
      <c r="H230" s="15">
        <f t="shared" si="114"/>
        <v>1</v>
      </c>
      <c r="I230" s="15">
        <v>0</v>
      </c>
      <c r="J230" s="15">
        <v>1</v>
      </c>
      <c r="K230" s="15">
        <f t="shared" si="115"/>
        <v>1</v>
      </c>
      <c r="L230" s="15">
        <v>0</v>
      </c>
      <c r="M230" s="15">
        <v>1</v>
      </c>
      <c r="N230" s="15">
        <f t="shared" si="116"/>
        <v>1</v>
      </c>
      <c r="O230" s="122">
        <v>0</v>
      </c>
      <c r="P230" s="122">
        <v>1</v>
      </c>
      <c r="Q230" s="15">
        <f t="shared" si="142"/>
        <v>1540</v>
      </c>
      <c r="R230" s="122">
        <v>399</v>
      </c>
      <c r="S230" s="122">
        <v>1141</v>
      </c>
      <c r="T230" s="7">
        <v>2125</v>
      </c>
      <c r="U230" s="7">
        <v>795</v>
      </c>
      <c r="V230" s="7">
        <v>1330</v>
      </c>
      <c r="W230" s="123">
        <f t="shared" si="136"/>
        <v>582</v>
      </c>
      <c r="X230" s="123">
        <f t="shared" si="136"/>
        <v>396</v>
      </c>
      <c r="Y230" s="123">
        <f t="shared" si="136"/>
        <v>186</v>
      </c>
    </row>
    <row r="231" spans="1:25">
      <c r="A231" s="187"/>
      <c r="B231" s="195"/>
      <c r="C231" s="19" t="s">
        <v>58</v>
      </c>
      <c r="D231" s="28" t="s">
        <v>59</v>
      </c>
      <c r="E231" s="15">
        <f t="shared" si="145"/>
        <v>2405</v>
      </c>
      <c r="F231" s="15">
        <f t="shared" si="146"/>
        <v>873</v>
      </c>
      <c r="G231" s="15">
        <f t="shared" si="146"/>
        <v>1532</v>
      </c>
      <c r="H231" s="15">
        <f t="shared" si="114"/>
        <v>336</v>
      </c>
      <c r="I231" s="15">
        <v>66</v>
      </c>
      <c r="J231" s="15">
        <v>270</v>
      </c>
      <c r="K231" s="15">
        <f t="shared" si="115"/>
        <v>499</v>
      </c>
      <c r="L231" s="15">
        <v>219</v>
      </c>
      <c r="M231" s="15">
        <v>280</v>
      </c>
      <c r="N231" s="15">
        <f t="shared" si="116"/>
        <v>770</v>
      </c>
      <c r="O231" s="122">
        <v>288</v>
      </c>
      <c r="P231" s="122">
        <v>482</v>
      </c>
      <c r="Q231" s="15">
        <f t="shared" si="142"/>
        <v>800</v>
      </c>
      <c r="R231" s="122">
        <v>300</v>
      </c>
      <c r="S231" s="122">
        <v>500</v>
      </c>
      <c r="T231" s="7">
        <v>2461</v>
      </c>
      <c r="U231" s="7">
        <v>915</v>
      </c>
      <c r="V231" s="7">
        <v>1546</v>
      </c>
      <c r="W231" s="123">
        <f t="shared" si="136"/>
        <v>56</v>
      </c>
      <c r="X231" s="123">
        <f t="shared" si="136"/>
        <v>42</v>
      </c>
      <c r="Y231" s="123">
        <f t="shared" si="136"/>
        <v>14</v>
      </c>
    </row>
    <row r="232" spans="1:25">
      <c r="A232" s="187"/>
      <c r="B232" s="195"/>
      <c r="C232" s="19" t="s">
        <v>64</v>
      </c>
      <c r="D232" s="28" t="s">
        <v>65</v>
      </c>
      <c r="E232" s="15">
        <f t="shared" si="145"/>
        <v>22</v>
      </c>
      <c r="F232" s="15">
        <f t="shared" si="146"/>
        <v>5</v>
      </c>
      <c r="G232" s="15">
        <f t="shared" si="146"/>
        <v>17</v>
      </c>
      <c r="H232" s="15">
        <f t="shared" si="114"/>
        <v>0</v>
      </c>
      <c r="I232" s="15">
        <v>0</v>
      </c>
      <c r="J232" s="15">
        <v>0</v>
      </c>
      <c r="K232" s="15">
        <f t="shared" si="115"/>
        <v>0</v>
      </c>
      <c r="L232" s="15">
        <v>0</v>
      </c>
      <c r="M232" s="15">
        <v>0</v>
      </c>
      <c r="N232" s="15">
        <f t="shared" si="116"/>
        <v>0</v>
      </c>
      <c r="O232" s="122">
        <v>0</v>
      </c>
      <c r="P232" s="122">
        <v>0</v>
      </c>
      <c r="Q232" s="15">
        <f t="shared" si="142"/>
        <v>22</v>
      </c>
      <c r="R232" s="15">
        <v>5</v>
      </c>
      <c r="S232" s="15">
        <v>17</v>
      </c>
      <c r="T232" s="7">
        <v>88</v>
      </c>
      <c r="U232" s="7">
        <v>22</v>
      </c>
      <c r="V232" s="7">
        <v>66</v>
      </c>
      <c r="W232" s="123">
        <f t="shared" si="136"/>
        <v>66</v>
      </c>
      <c r="X232" s="123">
        <f t="shared" si="136"/>
        <v>17</v>
      </c>
      <c r="Y232" s="123">
        <f t="shared" si="136"/>
        <v>49</v>
      </c>
    </row>
    <row r="233" spans="1:25">
      <c r="A233" s="187"/>
      <c r="B233" s="195"/>
      <c r="C233" s="19" t="s">
        <v>68</v>
      </c>
      <c r="D233" s="38" t="s">
        <v>69</v>
      </c>
      <c r="E233" s="15">
        <f t="shared" si="145"/>
        <v>268</v>
      </c>
      <c r="F233" s="15">
        <f t="shared" si="146"/>
        <v>113</v>
      </c>
      <c r="G233" s="15">
        <f t="shared" si="146"/>
        <v>155</v>
      </c>
      <c r="H233" s="15">
        <f t="shared" si="114"/>
        <v>0</v>
      </c>
      <c r="I233" s="15">
        <v>0</v>
      </c>
      <c r="J233" s="15">
        <v>0</v>
      </c>
      <c r="K233" s="15">
        <f t="shared" si="115"/>
        <v>0</v>
      </c>
      <c r="L233" s="15">
        <v>0</v>
      </c>
      <c r="M233" s="15">
        <v>0</v>
      </c>
      <c r="N233" s="15">
        <f t="shared" si="116"/>
        <v>3</v>
      </c>
      <c r="O233" s="122">
        <v>1</v>
      </c>
      <c r="P233" s="122">
        <v>2</v>
      </c>
      <c r="Q233" s="15">
        <f t="shared" si="142"/>
        <v>265</v>
      </c>
      <c r="R233" s="122">
        <v>112</v>
      </c>
      <c r="S233" s="122">
        <v>153</v>
      </c>
      <c r="T233" s="7">
        <v>268</v>
      </c>
      <c r="U233" s="7">
        <v>113</v>
      </c>
      <c r="V233" s="7">
        <v>155</v>
      </c>
      <c r="W233" s="123">
        <f t="shared" si="136"/>
        <v>0</v>
      </c>
      <c r="X233" s="123">
        <f t="shared" si="136"/>
        <v>0</v>
      </c>
      <c r="Y233" s="123">
        <f t="shared" si="136"/>
        <v>0</v>
      </c>
    </row>
    <row r="234" spans="1:25">
      <c r="A234" s="187"/>
      <c r="B234" s="195"/>
      <c r="C234" s="19" t="s">
        <v>70</v>
      </c>
      <c r="D234" s="28" t="s">
        <v>71</v>
      </c>
      <c r="E234" s="15">
        <f t="shared" si="145"/>
        <v>402</v>
      </c>
      <c r="F234" s="15">
        <f t="shared" si="146"/>
        <v>98</v>
      </c>
      <c r="G234" s="15">
        <f t="shared" si="146"/>
        <v>304</v>
      </c>
      <c r="H234" s="15">
        <f t="shared" si="114"/>
        <v>17</v>
      </c>
      <c r="I234" s="15">
        <v>4</v>
      </c>
      <c r="J234" s="15">
        <v>13</v>
      </c>
      <c r="K234" s="15">
        <f t="shared" si="115"/>
        <v>21</v>
      </c>
      <c r="L234" s="15">
        <v>3</v>
      </c>
      <c r="M234" s="15">
        <v>18</v>
      </c>
      <c r="N234" s="15">
        <f t="shared" si="116"/>
        <v>13</v>
      </c>
      <c r="O234" s="122">
        <v>1</v>
      </c>
      <c r="P234" s="122">
        <v>12</v>
      </c>
      <c r="Q234" s="15">
        <f t="shared" si="142"/>
        <v>351</v>
      </c>
      <c r="R234" s="122">
        <v>90</v>
      </c>
      <c r="S234" s="122">
        <v>261</v>
      </c>
      <c r="T234" s="7">
        <v>402</v>
      </c>
      <c r="U234" s="7">
        <v>98</v>
      </c>
      <c r="V234" s="7">
        <v>304</v>
      </c>
      <c r="W234" s="123">
        <f t="shared" si="136"/>
        <v>0</v>
      </c>
      <c r="X234" s="123">
        <f t="shared" si="136"/>
        <v>0</v>
      </c>
      <c r="Y234" s="123">
        <f t="shared" si="136"/>
        <v>0</v>
      </c>
    </row>
    <row r="235" spans="1:25">
      <c r="A235" s="31">
        <v>19</v>
      </c>
      <c r="B235" s="32">
        <v>228</v>
      </c>
      <c r="C235" s="68"/>
      <c r="D235" s="33" t="s">
        <v>28</v>
      </c>
      <c r="E235" s="34">
        <f t="shared" si="145"/>
        <v>2170</v>
      </c>
      <c r="F235" s="34">
        <f t="shared" si="146"/>
        <v>1146</v>
      </c>
      <c r="G235" s="34">
        <f t="shared" si="146"/>
        <v>1024</v>
      </c>
      <c r="H235" s="34">
        <f t="shared" si="114"/>
        <v>331</v>
      </c>
      <c r="I235" s="34">
        <f>SUM(I236:I237)</f>
        <v>204</v>
      </c>
      <c r="J235" s="34">
        <f>SUM(J236:J237)</f>
        <v>127</v>
      </c>
      <c r="K235" s="34">
        <f t="shared" si="115"/>
        <v>321</v>
      </c>
      <c r="L235" s="34">
        <f>SUM(L236:L237)</f>
        <v>200</v>
      </c>
      <c r="M235" s="34">
        <f>SUM(M236:M237)</f>
        <v>121</v>
      </c>
      <c r="N235" s="34">
        <f t="shared" si="116"/>
        <v>231</v>
      </c>
      <c r="O235" s="34">
        <f>SUM(O236:O237)</f>
        <v>125</v>
      </c>
      <c r="P235" s="34">
        <f>SUM(P236:P237)</f>
        <v>106</v>
      </c>
      <c r="Q235" s="34">
        <f t="shared" si="142"/>
        <v>1287</v>
      </c>
      <c r="R235" s="34">
        <f>SUM(R236:R237)</f>
        <v>617</v>
      </c>
      <c r="S235" s="34">
        <f>SUM(S236:S237)</f>
        <v>670</v>
      </c>
      <c r="T235" s="125">
        <v>2170</v>
      </c>
      <c r="U235" s="125">
        <v>1105</v>
      </c>
      <c r="V235" s="125">
        <v>1065</v>
      </c>
      <c r="W235" s="124">
        <f t="shared" si="136"/>
        <v>0</v>
      </c>
      <c r="X235" s="124">
        <f t="shared" si="136"/>
        <v>-41</v>
      </c>
      <c r="Y235" s="124">
        <f t="shared" si="136"/>
        <v>41</v>
      </c>
    </row>
    <row r="236" spans="1:25" ht="37.5">
      <c r="A236" s="187"/>
      <c r="B236" s="199"/>
      <c r="C236" s="14"/>
      <c r="D236" s="9" t="s">
        <v>18</v>
      </c>
      <c r="E236" s="15">
        <f t="shared" ref="E236" si="151">+F236+G236</f>
        <v>170</v>
      </c>
      <c r="F236" s="15">
        <f t="shared" ref="F236" si="152">+I236+L236+O236+R236</f>
        <v>85</v>
      </c>
      <c r="G236" s="15">
        <f t="shared" ref="G236" si="153">+J236+M236+P236+S236</f>
        <v>85</v>
      </c>
      <c r="H236" s="15">
        <f t="shared" ref="H236" si="154">+I236+J236</f>
        <v>1</v>
      </c>
      <c r="I236" s="15">
        <v>0</v>
      </c>
      <c r="J236" s="15">
        <v>1</v>
      </c>
      <c r="K236" s="15">
        <f t="shared" ref="K236" si="155">+L236+M236</f>
        <v>39</v>
      </c>
      <c r="L236" s="15">
        <v>15</v>
      </c>
      <c r="M236" s="15">
        <v>24</v>
      </c>
      <c r="N236" s="15">
        <f t="shared" ref="N236" si="156">+O236+P236</f>
        <v>9</v>
      </c>
      <c r="O236" s="122">
        <v>0</v>
      </c>
      <c r="P236" s="122">
        <v>9</v>
      </c>
      <c r="Q236" s="15">
        <f t="shared" ref="Q236" si="157">+R236+S236</f>
        <v>121</v>
      </c>
      <c r="R236" s="122">
        <v>70</v>
      </c>
      <c r="S236" s="122">
        <v>51</v>
      </c>
      <c r="T236" s="7">
        <v>170</v>
      </c>
      <c r="U236" s="7">
        <v>85</v>
      </c>
      <c r="V236" s="7">
        <v>85</v>
      </c>
      <c r="W236" s="123">
        <f t="shared" si="136"/>
        <v>0</v>
      </c>
      <c r="X236" s="123">
        <f t="shared" si="136"/>
        <v>0</v>
      </c>
      <c r="Y236" s="123">
        <f t="shared" si="136"/>
        <v>0</v>
      </c>
    </row>
    <row r="237" spans="1:25" ht="37.5">
      <c r="A237" s="187"/>
      <c r="B237" s="199"/>
      <c r="C237" s="71"/>
      <c r="D237" s="72" t="s">
        <v>13</v>
      </c>
      <c r="E237" s="73">
        <f t="shared" si="145"/>
        <v>2000</v>
      </c>
      <c r="F237" s="73">
        <f t="shared" si="146"/>
        <v>1061</v>
      </c>
      <c r="G237" s="73">
        <f t="shared" si="146"/>
        <v>939</v>
      </c>
      <c r="H237" s="73">
        <f t="shared" si="114"/>
        <v>330</v>
      </c>
      <c r="I237" s="73">
        <f>SUM(I238:I243)</f>
        <v>204</v>
      </c>
      <c r="J237" s="73">
        <f>SUM(J238:J243)</f>
        <v>126</v>
      </c>
      <c r="K237" s="73">
        <f t="shared" si="115"/>
        <v>282</v>
      </c>
      <c r="L237" s="73">
        <f>SUM(L238:L243)</f>
        <v>185</v>
      </c>
      <c r="M237" s="73">
        <f>SUM(M238:M243)</f>
        <v>97</v>
      </c>
      <c r="N237" s="73">
        <f t="shared" si="116"/>
        <v>222</v>
      </c>
      <c r="O237" s="73">
        <f>SUM(O238:O243)</f>
        <v>125</v>
      </c>
      <c r="P237" s="73">
        <f>SUM(P238:P243)</f>
        <v>97</v>
      </c>
      <c r="Q237" s="73">
        <f t="shared" si="142"/>
        <v>1166</v>
      </c>
      <c r="R237" s="73">
        <f>SUM(R238:R243)</f>
        <v>547</v>
      </c>
      <c r="S237" s="73">
        <f>SUM(S238:S243)</f>
        <v>619</v>
      </c>
      <c r="T237" s="7">
        <v>2000</v>
      </c>
      <c r="U237" s="7">
        <v>1020</v>
      </c>
      <c r="V237" s="7">
        <v>980</v>
      </c>
      <c r="W237" s="123">
        <f t="shared" si="136"/>
        <v>0</v>
      </c>
      <c r="X237" s="123">
        <f t="shared" si="136"/>
        <v>-41</v>
      </c>
      <c r="Y237" s="123">
        <f t="shared" si="136"/>
        <v>41</v>
      </c>
    </row>
    <row r="238" spans="1:25">
      <c r="A238" s="187"/>
      <c r="B238" s="199"/>
      <c r="C238" s="35" t="s">
        <v>45</v>
      </c>
      <c r="D238" s="37" t="s">
        <v>46</v>
      </c>
      <c r="E238" s="36">
        <f t="shared" si="145"/>
        <v>512</v>
      </c>
      <c r="F238" s="36">
        <f t="shared" si="146"/>
        <v>167</v>
      </c>
      <c r="G238" s="36">
        <f t="shared" si="146"/>
        <v>345</v>
      </c>
      <c r="H238" s="36">
        <f t="shared" si="114"/>
        <v>93</v>
      </c>
      <c r="I238" s="36">
        <v>17</v>
      </c>
      <c r="J238" s="36">
        <v>76</v>
      </c>
      <c r="K238" s="36">
        <f t="shared" si="115"/>
        <v>53</v>
      </c>
      <c r="L238" s="36">
        <v>10</v>
      </c>
      <c r="M238" s="36">
        <v>43</v>
      </c>
      <c r="N238" s="36">
        <f t="shared" si="116"/>
        <v>45</v>
      </c>
      <c r="O238" s="128">
        <v>8</v>
      </c>
      <c r="P238" s="128">
        <v>37</v>
      </c>
      <c r="Q238" s="36">
        <f t="shared" si="142"/>
        <v>321</v>
      </c>
      <c r="R238" s="128">
        <v>132</v>
      </c>
      <c r="S238" s="128">
        <v>189</v>
      </c>
      <c r="T238" s="7">
        <v>512</v>
      </c>
      <c r="U238" s="7">
        <v>167</v>
      </c>
      <c r="V238" s="7">
        <v>345</v>
      </c>
      <c r="W238" s="123">
        <f t="shared" si="136"/>
        <v>0</v>
      </c>
      <c r="X238" s="123">
        <f t="shared" si="136"/>
        <v>0</v>
      </c>
      <c r="Y238" s="123">
        <f t="shared" si="136"/>
        <v>0</v>
      </c>
    </row>
    <row r="239" spans="1:25">
      <c r="A239" s="187"/>
      <c r="B239" s="199"/>
      <c r="C239" s="116">
        <v>53</v>
      </c>
      <c r="D239" s="38" t="s">
        <v>48</v>
      </c>
      <c r="E239" s="36">
        <f t="shared" si="145"/>
        <v>6</v>
      </c>
      <c r="F239" s="36">
        <f t="shared" si="146"/>
        <v>6</v>
      </c>
      <c r="G239" s="36">
        <f t="shared" si="146"/>
        <v>0</v>
      </c>
      <c r="H239" s="36">
        <f t="shared" si="114"/>
        <v>2</v>
      </c>
      <c r="I239" s="36">
        <v>2</v>
      </c>
      <c r="J239" s="36">
        <v>0</v>
      </c>
      <c r="K239" s="36">
        <f t="shared" si="115"/>
        <v>2</v>
      </c>
      <c r="L239" s="36">
        <v>2</v>
      </c>
      <c r="M239" s="36">
        <v>0</v>
      </c>
      <c r="N239" s="36">
        <f t="shared" si="116"/>
        <v>2</v>
      </c>
      <c r="O239" s="128">
        <v>2</v>
      </c>
      <c r="P239" s="36">
        <v>0</v>
      </c>
      <c r="Q239" s="36">
        <f t="shared" si="142"/>
        <v>0</v>
      </c>
      <c r="R239" s="36">
        <v>0</v>
      </c>
      <c r="S239" s="36">
        <v>0</v>
      </c>
      <c r="T239" s="7">
        <v>2</v>
      </c>
      <c r="U239" s="7">
        <v>2</v>
      </c>
      <c r="V239" s="7">
        <v>0</v>
      </c>
      <c r="W239" s="123">
        <f t="shared" si="136"/>
        <v>-4</v>
      </c>
      <c r="X239" s="123">
        <f t="shared" si="136"/>
        <v>-4</v>
      </c>
      <c r="Y239" s="123">
        <f t="shared" si="136"/>
        <v>0</v>
      </c>
    </row>
    <row r="240" spans="1:25" ht="37.5">
      <c r="A240" s="187"/>
      <c r="B240" s="199"/>
      <c r="C240" s="35" t="s">
        <v>49</v>
      </c>
      <c r="D240" s="70" t="s">
        <v>50</v>
      </c>
      <c r="E240" s="36">
        <f t="shared" si="145"/>
        <v>308</v>
      </c>
      <c r="F240" s="36">
        <f t="shared" si="146"/>
        <v>152</v>
      </c>
      <c r="G240" s="36">
        <f t="shared" si="146"/>
        <v>156</v>
      </c>
      <c r="H240" s="36">
        <f t="shared" si="114"/>
        <v>8</v>
      </c>
      <c r="I240" s="36">
        <v>2</v>
      </c>
      <c r="J240" s="36">
        <v>6</v>
      </c>
      <c r="K240" s="36">
        <f t="shared" si="115"/>
        <v>7</v>
      </c>
      <c r="L240" s="36">
        <v>1</v>
      </c>
      <c r="M240" s="36">
        <v>6</v>
      </c>
      <c r="N240" s="36">
        <f t="shared" si="116"/>
        <v>2</v>
      </c>
      <c r="O240" s="128">
        <v>0</v>
      </c>
      <c r="P240" s="128">
        <v>2</v>
      </c>
      <c r="Q240" s="36">
        <f t="shared" si="142"/>
        <v>291</v>
      </c>
      <c r="R240" s="128">
        <v>149</v>
      </c>
      <c r="S240" s="128">
        <v>142</v>
      </c>
      <c r="T240" s="7">
        <v>308</v>
      </c>
      <c r="U240" s="7">
        <v>152</v>
      </c>
      <c r="V240" s="7">
        <v>156</v>
      </c>
      <c r="W240" s="123">
        <f t="shared" si="136"/>
        <v>0</v>
      </c>
      <c r="X240" s="123">
        <f t="shared" si="136"/>
        <v>0</v>
      </c>
      <c r="Y240" s="123">
        <f t="shared" si="136"/>
        <v>0</v>
      </c>
    </row>
    <row r="241" spans="1:25">
      <c r="A241" s="187"/>
      <c r="B241" s="199"/>
      <c r="C241" s="116" t="s">
        <v>79</v>
      </c>
      <c r="D241" s="39" t="s">
        <v>80</v>
      </c>
      <c r="E241" s="36">
        <f t="shared" ref="E241" si="158">+F241+G241</f>
        <v>14</v>
      </c>
      <c r="F241" s="36">
        <f t="shared" ref="F241" si="159">+I241+L241+O241+R241</f>
        <v>14</v>
      </c>
      <c r="G241" s="36">
        <f t="shared" ref="G241" si="160">+J241+M241+P241+S241</f>
        <v>0</v>
      </c>
      <c r="H241" s="36">
        <f t="shared" ref="H241" si="161">+I241+J241</f>
        <v>8</v>
      </c>
      <c r="I241" s="36">
        <v>8</v>
      </c>
      <c r="J241" s="36">
        <v>0</v>
      </c>
      <c r="K241" s="36">
        <f t="shared" si="115"/>
        <v>6</v>
      </c>
      <c r="L241" s="36">
        <v>6</v>
      </c>
      <c r="M241" s="36">
        <v>0</v>
      </c>
      <c r="N241" s="36">
        <f t="shared" si="116"/>
        <v>0</v>
      </c>
      <c r="O241" s="36">
        <v>0</v>
      </c>
      <c r="P241" s="36">
        <v>0</v>
      </c>
      <c r="Q241" s="36">
        <f t="shared" si="142"/>
        <v>0</v>
      </c>
      <c r="R241" s="36">
        <v>0</v>
      </c>
      <c r="S241" s="36">
        <v>0</v>
      </c>
      <c r="T241" s="7">
        <v>8</v>
      </c>
      <c r="U241" s="7">
        <v>8</v>
      </c>
      <c r="V241" s="7">
        <v>0</v>
      </c>
      <c r="W241" s="123">
        <f t="shared" si="136"/>
        <v>-6</v>
      </c>
      <c r="X241" s="123">
        <f t="shared" si="136"/>
        <v>-6</v>
      </c>
      <c r="Y241" s="123">
        <f t="shared" si="136"/>
        <v>0</v>
      </c>
    </row>
    <row r="242" spans="1:25">
      <c r="A242" s="187"/>
      <c r="B242" s="199"/>
      <c r="C242" s="35" t="s">
        <v>58</v>
      </c>
      <c r="D242" s="28" t="s">
        <v>59</v>
      </c>
      <c r="E242" s="36">
        <f>+F242+G242</f>
        <v>996</v>
      </c>
      <c r="F242" s="36">
        <f t="shared" ref="F242:G243" si="162">+I242+L242+O242+R242</f>
        <v>620</v>
      </c>
      <c r="G242" s="36">
        <f t="shared" si="162"/>
        <v>376</v>
      </c>
      <c r="H242" s="36">
        <f>+I242+J242</f>
        <v>203</v>
      </c>
      <c r="I242" s="36">
        <v>161</v>
      </c>
      <c r="J242" s="36">
        <v>42</v>
      </c>
      <c r="K242" s="36">
        <f>+L242+M242</f>
        <v>212</v>
      </c>
      <c r="L242" s="36">
        <v>164</v>
      </c>
      <c r="M242" s="36">
        <v>48</v>
      </c>
      <c r="N242" s="36">
        <f>+O242+P242</f>
        <v>172</v>
      </c>
      <c r="O242" s="128">
        <v>114</v>
      </c>
      <c r="P242" s="128">
        <v>58</v>
      </c>
      <c r="Q242" s="36">
        <f>+R242+S242</f>
        <v>409</v>
      </c>
      <c r="R242" s="128">
        <v>181</v>
      </c>
      <c r="S242" s="128">
        <v>228</v>
      </c>
      <c r="T242" s="7">
        <v>1004</v>
      </c>
      <c r="U242" s="7">
        <v>587</v>
      </c>
      <c r="V242" s="7">
        <v>417</v>
      </c>
      <c r="W242" s="123">
        <f t="shared" si="136"/>
        <v>8</v>
      </c>
      <c r="X242" s="123">
        <f t="shared" si="136"/>
        <v>-33</v>
      </c>
      <c r="Y242" s="123">
        <f t="shared" si="136"/>
        <v>41</v>
      </c>
    </row>
    <row r="243" spans="1:25">
      <c r="A243" s="187"/>
      <c r="B243" s="199"/>
      <c r="C243" s="35" t="s">
        <v>68</v>
      </c>
      <c r="D243" s="38" t="s">
        <v>69</v>
      </c>
      <c r="E243" s="36">
        <f>+F243+G243</f>
        <v>164</v>
      </c>
      <c r="F243" s="36">
        <f t="shared" si="162"/>
        <v>102</v>
      </c>
      <c r="G243" s="36">
        <f t="shared" si="162"/>
        <v>62</v>
      </c>
      <c r="H243" s="36">
        <f>+I243+J243</f>
        <v>16</v>
      </c>
      <c r="I243" s="36">
        <v>14</v>
      </c>
      <c r="J243" s="36">
        <v>2</v>
      </c>
      <c r="K243" s="36">
        <f>+L243+M243</f>
        <v>2</v>
      </c>
      <c r="L243" s="36">
        <v>2</v>
      </c>
      <c r="M243" s="36">
        <v>0</v>
      </c>
      <c r="N243" s="36">
        <f>+O243+P243</f>
        <v>1</v>
      </c>
      <c r="O243" s="128">
        <v>1</v>
      </c>
      <c r="P243" s="128">
        <v>0</v>
      </c>
      <c r="Q243" s="36">
        <f>+R243+S243</f>
        <v>145</v>
      </c>
      <c r="R243" s="128">
        <v>85</v>
      </c>
      <c r="S243" s="128">
        <v>60</v>
      </c>
      <c r="T243" s="7">
        <v>166</v>
      </c>
      <c r="U243" s="7">
        <v>104</v>
      </c>
      <c r="V243" s="7">
        <v>62</v>
      </c>
      <c r="W243" s="123">
        <f t="shared" si="136"/>
        <v>2</v>
      </c>
      <c r="X243" s="123">
        <f t="shared" si="136"/>
        <v>2</v>
      </c>
      <c r="Y243" s="123">
        <f t="shared" si="136"/>
        <v>0</v>
      </c>
    </row>
    <row r="244" spans="1:25" s="75" customFormat="1" ht="22.5" customHeight="1">
      <c r="A244" s="200" t="s">
        <v>87</v>
      </c>
      <c r="B244" s="201"/>
      <c r="C244" s="201"/>
      <c r="D244" s="202"/>
      <c r="E244" s="49">
        <f>+F244+G244</f>
        <v>99797</v>
      </c>
      <c r="F244" s="49">
        <f>+I244+L244+O244+R244</f>
        <v>34167</v>
      </c>
      <c r="G244" s="49">
        <f>+J244+M244+P244+S244</f>
        <v>65630</v>
      </c>
      <c r="H244" s="74">
        <f>+I244+J244</f>
        <v>12042</v>
      </c>
      <c r="I244" s="74">
        <f>+I14+I38+I51+I62+I70+I81+I94+I100+I115+I127+I137+I150+I162+I171+I177+I196+I207+I220+I235</f>
        <v>4091</v>
      </c>
      <c r="J244" s="74">
        <f>+J14+J38+J51+J62+J70+J81+J94+J100+J115+J127+J137+J150+J162+J171+J177+J196+J207+J220+J235</f>
        <v>7951</v>
      </c>
      <c r="K244" s="74">
        <f>+L244+M244</f>
        <v>12464</v>
      </c>
      <c r="L244" s="74">
        <f>+L14+L38+L51+L62+L70+L81+L94+L100+L115+L127+L137+L150+L162+L171+L177+L196+L207+L220+L235</f>
        <v>4330</v>
      </c>
      <c r="M244" s="74">
        <f>+M14+M38+M51+M62+M70+M81+M94+M100+M115+M127+M137+M150+M162+M171+M177+M196+M207+M220+M235</f>
        <v>8134</v>
      </c>
      <c r="N244" s="74">
        <f>+O244+P244</f>
        <v>11883</v>
      </c>
      <c r="O244" s="74">
        <f>+O14+O38+O51+O62+O70+O81+O94+O100+O115+O127+O137+O150+O162+O171+O177+O196+O207+O220+O235</f>
        <v>3984</v>
      </c>
      <c r="P244" s="74">
        <f>+P14+P38+P51+P62+P70+P81+P94+P100+P115+P127+P137+P150+P162+P171+P177+P196+P207+P220+P235</f>
        <v>7899</v>
      </c>
      <c r="Q244" s="74">
        <f>+R244+S244</f>
        <v>63408</v>
      </c>
      <c r="R244" s="74">
        <f>+R14+R38+R51+R62+R70+R81+R94+R100+R115+R127+R137+R150+R162+R171+R177+R196+R207+R220+R235</f>
        <v>21762</v>
      </c>
      <c r="S244" s="74">
        <f>+S14+S38+S51+S62+S70+S81+S94+S100+S115+S127+S137+S150+S162+S171+S177+S196+S207+S220+S235</f>
        <v>41646</v>
      </c>
      <c r="T244" s="75">
        <v>92970</v>
      </c>
      <c r="U244" s="75">
        <v>31669</v>
      </c>
      <c r="V244" s="75">
        <v>61301</v>
      </c>
      <c r="W244" s="123">
        <f t="shared" si="136"/>
        <v>-6827</v>
      </c>
      <c r="X244" s="123">
        <f t="shared" si="136"/>
        <v>-2498</v>
      </c>
      <c r="Y244" s="123">
        <f t="shared" si="136"/>
        <v>-4329</v>
      </c>
    </row>
    <row r="247" spans="1:25">
      <c r="A247" s="7"/>
      <c r="C247" s="7"/>
      <c r="D247" s="7"/>
      <c r="E247" s="76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</row>
  </sheetData>
  <mergeCells count="60">
    <mergeCell ref="A236:A243"/>
    <mergeCell ref="B236:B243"/>
    <mergeCell ref="A244:D244"/>
    <mergeCell ref="A197:A206"/>
    <mergeCell ref="B197:B206"/>
    <mergeCell ref="A208:A219"/>
    <mergeCell ref="B208:B219"/>
    <mergeCell ref="A221:A234"/>
    <mergeCell ref="B221:B234"/>
    <mergeCell ref="A178:A195"/>
    <mergeCell ref="B178:B195"/>
    <mergeCell ref="A172:A176"/>
    <mergeCell ref="B172:B176"/>
    <mergeCell ref="A138:A149"/>
    <mergeCell ref="B138:B149"/>
    <mergeCell ref="A151:A161"/>
    <mergeCell ref="B151:B161"/>
    <mergeCell ref="A163:A170"/>
    <mergeCell ref="B163:B170"/>
    <mergeCell ref="A128:A136"/>
    <mergeCell ref="B128:B136"/>
    <mergeCell ref="A95:A99"/>
    <mergeCell ref="B95:B99"/>
    <mergeCell ref="A101:A114"/>
    <mergeCell ref="B101:B114"/>
    <mergeCell ref="A82:A93"/>
    <mergeCell ref="A63:A69"/>
    <mergeCell ref="B63:B69"/>
    <mergeCell ref="A71:A80"/>
    <mergeCell ref="B71:B80"/>
    <mergeCell ref="A116:A126"/>
    <mergeCell ref="B116:B126"/>
    <mergeCell ref="B82:B93"/>
    <mergeCell ref="R11:S11"/>
    <mergeCell ref="A52:A61"/>
    <mergeCell ref="B52:B61"/>
    <mergeCell ref="L11:M11"/>
    <mergeCell ref="N11:N12"/>
    <mergeCell ref="O11:P11"/>
    <mergeCell ref="Q11:Q12"/>
    <mergeCell ref="A39:A50"/>
    <mergeCell ref="B39:B50"/>
    <mergeCell ref="A15:A37"/>
    <mergeCell ref="B15:B37"/>
    <mergeCell ref="A5:S5"/>
    <mergeCell ref="A9:A12"/>
    <mergeCell ref="B9:B12"/>
    <mergeCell ref="C9:C12"/>
    <mergeCell ref="D9:D12"/>
    <mergeCell ref="E9:G10"/>
    <mergeCell ref="H9:S9"/>
    <mergeCell ref="H10:J10"/>
    <mergeCell ref="K10:M10"/>
    <mergeCell ref="N10:P10"/>
    <mergeCell ref="Q10:S10"/>
    <mergeCell ref="E11:E12"/>
    <mergeCell ref="F11:G11"/>
    <mergeCell ref="H11:H12"/>
    <mergeCell ref="I11:J11"/>
    <mergeCell ref="K11:K12"/>
  </mergeCells>
  <pageMargins left="0.11811023622047245" right="0.11811023622047245" top="0.35433070866141736" bottom="0.35433070866141736" header="0.31496062992125984" footer="0.31496062992125984"/>
  <pageSetup paperSize="9" scale="3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34"/>
  <sheetViews>
    <sheetView zoomScale="80" zoomScaleNormal="8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M29" activeCellId="1" sqref="C29 M29"/>
    </sheetView>
  </sheetViews>
  <sheetFormatPr defaultColWidth="9" defaultRowHeight="18.75"/>
  <cols>
    <col min="1" max="1" width="9" style="77"/>
    <col min="2" max="2" width="36.25" style="78" customWidth="1"/>
    <col min="3" max="3" width="12.25" style="78" customWidth="1"/>
    <col min="4" max="4" width="10.625" style="79" customWidth="1"/>
    <col min="5" max="5" width="14.625" style="79" customWidth="1"/>
    <col min="6" max="6" width="17.875" style="79" customWidth="1"/>
    <col min="7" max="7" width="10.625" style="79" customWidth="1"/>
    <col min="8" max="8" width="15" style="79" customWidth="1"/>
    <col min="9" max="9" width="17.875" style="79" customWidth="1"/>
    <col min="10" max="10" width="10.625" style="79" customWidth="1"/>
    <col min="11" max="11" width="13.625" style="79" customWidth="1"/>
    <col min="12" max="12" width="17.5" style="79" customWidth="1"/>
    <col min="13" max="13" width="13.625" style="79" customWidth="1"/>
    <col min="14" max="14" width="12.625" style="78" customWidth="1"/>
    <col min="15" max="15" width="13.5" style="78" customWidth="1"/>
    <col min="16" max="16" width="17.25" style="78" customWidth="1"/>
    <col min="17" max="17" width="10.625" style="78" customWidth="1"/>
    <col min="18" max="18" width="13.5" style="78" customWidth="1"/>
    <col min="19" max="19" width="17.75" style="78" customWidth="1"/>
    <col min="20" max="16384" width="9" style="78"/>
  </cols>
  <sheetData>
    <row r="2" spans="1:19">
      <c r="A2" s="205" t="s">
        <v>89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</row>
    <row r="3" spans="1:19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</row>
    <row r="4" spans="1:19">
      <c r="A4" s="206" t="s">
        <v>0</v>
      </c>
      <c r="B4" s="206" t="s">
        <v>11</v>
      </c>
      <c r="C4" s="209" t="s">
        <v>95</v>
      </c>
      <c r="D4" s="210"/>
      <c r="E4" s="210"/>
      <c r="F4" s="210"/>
      <c r="G4" s="210"/>
      <c r="H4" s="210"/>
      <c r="I4" s="210"/>
      <c r="J4" s="210"/>
      <c r="K4" s="210"/>
      <c r="L4" s="211"/>
      <c r="M4" s="209" t="s">
        <v>97</v>
      </c>
      <c r="N4" s="210"/>
      <c r="O4" s="210"/>
      <c r="P4" s="210"/>
      <c r="Q4" s="210"/>
      <c r="R4" s="210"/>
      <c r="S4" s="211"/>
    </row>
    <row r="5" spans="1:19">
      <c r="A5" s="207"/>
      <c r="B5" s="207"/>
      <c r="C5" s="212" t="s">
        <v>100</v>
      </c>
      <c r="D5" s="215" t="s">
        <v>8</v>
      </c>
      <c r="E5" s="216"/>
      <c r="F5" s="216"/>
      <c r="G5" s="216"/>
      <c r="H5" s="216"/>
      <c r="I5" s="216"/>
      <c r="J5" s="216"/>
      <c r="K5" s="216"/>
      <c r="L5" s="217"/>
      <c r="M5" s="212" t="s">
        <v>100</v>
      </c>
      <c r="N5" s="209" t="s">
        <v>8</v>
      </c>
      <c r="O5" s="210"/>
      <c r="P5" s="210"/>
      <c r="Q5" s="210"/>
      <c r="R5" s="210"/>
      <c r="S5" s="211"/>
    </row>
    <row r="6" spans="1:19" ht="63.75" customHeight="1">
      <c r="A6" s="207"/>
      <c r="B6" s="207"/>
      <c r="C6" s="213"/>
      <c r="D6" s="220" t="s">
        <v>98</v>
      </c>
      <c r="E6" s="221"/>
      <c r="F6" s="222"/>
      <c r="G6" s="223" t="s">
        <v>15</v>
      </c>
      <c r="H6" s="224"/>
      <c r="I6" s="225"/>
      <c r="J6" s="226" t="s">
        <v>16</v>
      </c>
      <c r="K6" s="227"/>
      <c r="L6" s="228"/>
      <c r="M6" s="213"/>
      <c r="N6" s="226" t="s">
        <v>17</v>
      </c>
      <c r="O6" s="227"/>
      <c r="P6" s="228"/>
      <c r="Q6" s="223" t="s">
        <v>99</v>
      </c>
      <c r="R6" s="224"/>
      <c r="S6" s="225"/>
    </row>
    <row r="7" spans="1:19" ht="15" customHeight="1">
      <c r="A7" s="207"/>
      <c r="B7" s="207"/>
      <c r="C7" s="213"/>
      <c r="D7" s="229" t="s">
        <v>96</v>
      </c>
      <c r="E7" s="218" t="s">
        <v>8</v>
      </c>
      <c r="F7" s="219"/>
      <c r="G7" s="203" t="s">
        <v>96</v>
      </c>
      <c r="H7" s="218" t="s">
        <v>8</v>
      </c>
      <c r="I7" s="219"/>
      <c r="J7" s="203" t="s">
        <v>96</v>
      </c>
      <c r="K7" s="218" t="s">
        <v>8</v>
      </c>
      <c r="L7" s="219"/>
      <c r="M7" s="213"/>
      <c r="N7" s="203" t="s">
        <v>96</v>
      </c>
      <c r="O7" s="218" t="s">
        <v>8</v>
      </c>
      <c r="P7" s="219"/>
      <c r="Q7" s="203" t="s">
        <v>96</v>
      </c>
      <c r="R7" s="218" t="s">
        <v>8</v>
      </c>
      <c r="S7" s="219"/>
    </row>
    <row r="8" spans="1:19" ht="84" customHeight="1">
      <c r="A8" s="208"/>
      <c r="B8" s="208"/>
      <c r="C8" s="214"/>
      <c r="D8" s="230"/>
      <c r="E8" s="101" t="s">
        <v>32</v>
      </c>
      <c r="F8" s="101" t="s">
        <v>10</v>
      </c>
      <c r="G8" s="204"/>
      <c r="H8" s="101" t="s">
        <v>32</v>
      </c>
      <c r="I8" s="101" t="s">
        <v>10</v>
      </c>
      <c r="J8" s="204"/>
      <c r="K8" s="101" t="s">
        <v>32</v>
      </c>
      <c r="L8" s="101" t="s">
        <v>10</v>
      </c>
      <c r="M8" s="214"/>
      <c r="N8" s="204"/>
      <c r="O8" s="101" t="s">
        <v>32</v>
      </c>
      <c r="P8" s="101" t="s">
        <v>10</v>
      </c>
      <c r="Q8" s="204"/>
      <c r="R8" s="101" t="s">
        <v>32</v>
      </c>
      <c r="S8" s="101" t="s">
        <v>10</v>
      </c>
    </row>
    <row r="9" spans="1:19">
      <c r="A9" s="99">
        <v>1</v>
      </c>
      <c r="B9" s="80" t="s">
        <v>19</v>
      </c>
      <c r="C9" s="94">
        <f t="shared" ref="C9:C28" si="0">+D9+G9+J9</f>
        <v>39345</v>
      </c>
      <c r="D9" s="81">
        <f>+E9+F9</f>
        <v>39040</v>
      </c>
      <c r="E9" s="81">
        <v>15998</v>
      </c>
      <c r="F9" s="81">
        <v>23042</v>
      </c>
      <c r="G9" s="82">
        <f>+H9+I9</f>
        <v>145</v>
      </c>
      <c r="H9" s="82">
        <v>47</v>
      </c>
      <c r="I9" s="82">
        <v>98</v>
      </c>
      <c r="J9" s="82">
        <f>+K9+L9</f>
        <v>160</v>
      </c>
      <c r="K9" s="82">
        <v>42</v>
      </c>
      <c r="L9" s="82">
        <v>118</v>
      </c>
      <c r="M9" s="82">
        <f t="shared" ref="M9:M28" si="1">+N9+Q9</f>
        <v>59517</v>
      </c>
      <c r="N9" s="82">
        <f>+O9+P9</f>
        <v>48676</v>
      </c>
      <c r="O9" s="82">
        <v>18614</v>
      </c>
      <c r="P9" s="82">
        <v>30062</v>
      </c>
      <c r="Q9" s="82">
        <f>+R9+S9</f>
        <v>10841</v>
      </c>
      <c r="R9" s="89">
        <v>4335</v>
      </c>
      <c r="S9" s="89">
        <v>6506</v>
      </c>
    </row>
    <row r="10" spans="1:19">
      <c r="A10" s="99">
        <f>A9+1</f>
        <v>2</v>
      </c>
      <c r="B10" s="83" t="s">
        <v>90</v>
      </c>
      <c r="C10" s="94">
        <f t="shared" si="0"/>
        <v>12159</v>
      </c>
      <c r="D10" s="81">
        <f t="shared" ref="D10:D27" si="2">+E10+F10</f>
        <v>11890</v>
      </c>
      <c r="E10" s="84">
        <v>3686</v>
      </c>
      <c r="F10" s="84">
        <v>8204</v>
      </c>
      <c r="G10" s="82">
        <f t="shared" ref="G10:G25" si="3">+H10+I10</f>
        <v>66</v>
      </c>
      <c r="H10" s="85">
        <v>18</v>
      </c>
      <c r="I10" s="85">
        <v>48</v>
      </c>
      <c r="J10" s="82">
        <f t="shared" ref="J10:J25" si="4">+K10+L10</f>
        <v>203</v>
      </c>
      <c r="K10" s="85">
        <v>77</v>
      </c>
      <c r="L10" s="85">
        <v>126</v>
      </c>
      <c r="M10" s="82">
        <f t="shared" si="1"/>
        <v>17000</v>
      </c>
      <c r="N10" s="82">
        <f t="shared" ref="N10:N25" si="5">+O10+P10</f>
        <v>12900</v>
      </c>
      <c r="O10" s="85">
        <v>3870</v>
      </c>
      <c r="P10" s="85">
        <v>9030</v>
      </c>
      <c r="Q10" s="82">
        <f t="shared" ref="Q10:Q27" si="6">+R10+S10</f>
        <v>4100</v>
      </c>
      <c r="R10" s="99">
        <v>984</v>
      </c>
      <c r="S10" s="89">
        <v>3116</v>
      </c>
    </row>
    <row r="11" spans="1:19">
      <c r="A11" s="99">
        <f t="shared" ref="A11:A27" si="7">A10+1</f>
        <v>3</v>
      </c>
      <c r="B11" s="83" t="s">
        <v>20</v>
      </c>
      <c r="C11" s="94">
        <f t="shared" si="0"/>
        <v>10394</v>
      </c>
      <c r="D11" s="81">
        <f t="shared" si="2"/>
        <v>10066</v>
      </c>
      <c r="E11" s="86">
        <v>2566</v>
      </c>
      <c r="F11" s="86">
        <v>7500</v>
      </c>
      <c r="G11" s="82">
        <f t="shared" si="3"/>
        <v>13</v>
      </c>
      <c r="H11" s="87">
        <v>1</v>
      </c>
      <c r="I11" s="87">
        <v>12</v>
      </c>
      <c r="J11" s="82">
        <f t="shared" si="4"/>
        <v>315</v>
      </c>
      <c r="K11" s="87">
        <v>60</v>
      </c>
      <c r="L11" s="87">
        <v>255</v>
      </c>
      <c r="M11" s="82">
        <f t="shared" si="1"/>
        <v>13856</v>
      </c>
      <c r="N11" s="82">
        <f t="shared" si="5"/>
        <v>10056</v>
      </c>
      <c r="O11" s="87">
        <v>1230</v>
      </c>
      <c r="P11" s="87">
        <v>8826</v>
      </c>
      <c r="Q11" s="82">
        <f t="shared" si="6"/>
        <v>3800</v>
      </c>
      <c r="R11" s="89">
        <v>1000</v>
      </c>
      <c r="S11" s="89">
        <v>2800</v>
      </c>
    </row>
    <row r="12" spans="1:19">
      <c r="A12" s="99">
        <f t="shared" si="7"/>
        <v>4</v>
      </c>
      <c r="B12" s="83" t="s">
        <v>21</v>
      </c>
      <c r="C12" s="94">
        <f t="shared" si="0"/>
        <v>3960</v>
      </c>
      <c r="D12" s="81">
        <f t="shared" si="2"/>
        <v>3880</v>
      </c>
      <c r="E12" s="86">
        <v>1552</v>
      </c>
      <c r="F12" s="86">
        <v>2328</v>
      </c>
      <c r="G12" s="82">
        <f t="shared" si="3"/>
        <v>0</v>
      </c>
      <c r="H12" s="87">
        <v>0</v>
      </c>
      <c r="I12" s="87">
        <v>0</v>
      </c>
      <c r="J12" s="82">
        <f t="shared" si="4"/>
        <v>80</v>
      </c>
      <c r="K12" s="87">
        <v>20</v>
      </c>
      <c r="L12" s="87">
        <v>60</v>
      </c>
      <c r="M12" s="82">
        <f t="shared" si="1"/>
        <v>5374</v>
      </c>
      <c r="N12" s="82">
        <f t="shared" si="5"/>
        <v>4574</v>
      </c>
      <c r="O12" s="87">
        <v>1822</v>
      </c>
      <c r="P12" s="87">
        <v>2752</v>
      </c>
      <c r="Q12" s="82">
        <f t="shared" si="6"/>
        <v>800</v>
      </c>
      <c r="R12" s="99">
        <v>239</v>
      </c>
      <c r="S12" s="99">
        <v>561</v>
      </c>
    </row>
    <row r="13" spans="1:19" s="7" customFormat="1">
      <c r="A13" s="102">
        <f t="shared" si="7"/>
        <v>5</v>
      </c>
      <c r="B13" s="83" t="s">
        <v>22</v>
      </c>
      <c r="C13" s="103">
        <f t="shared" si="0"/>
        <v>1856</v>
      </c>
      <c r="D13" s="81">
        <f t="shared" si="2"/>
        <v>1763</v>
      </c>
      <c r="E13" s="84">
        <v>703</v>
      </c>
      <c r="F13" s="84">
        <v>1060</v>
      </c>
      <c r="G13" s="82">
        <f t="shared" si="3"/>
        <v>13</v>
      </c>
      <c r="H13" s="85">
        <v>0</v>
      </c>
      <c r="I13" s="85">
        <v>13</v>
      </c>
      <c r="J13" s="82">
        <f t="shared" si="4"/>
        <v>80</v>
      </c>
      <c r="K13" s="85">
        <v>25</v>
      </c>
      <c r="L13" s="85">
        <v>55</v>
      </c>
      <c r="M13" s="87">
        <f t="shared" si="1"/>
        <v>2434</v>
      </c>
      <c r="N13" s="82">
        <f t="shared" si="5"/>
        <v>1884</v>
      </c>
      <c r="O13" s="85">
        <v>530</v>
      </c>
      <c r="P13" s="85">
        <v>1354</v>
      </c>
      <c r="Q13" s="82">
        <f t="shared" si="6"/>
        <v>550</v>
      </c>
      <c r="R13" s="102">
        <v>140</v>
      </c>
      <c r="S13" s="102">
        <v>410</v>
      </c>
    </row>
    <row r="14" spans="1:19">
      <c r="A14" s="99">
        <f t="shared" si="7"/>
        <v>6</v>
      </c>
      <c r="B14" s="83" t="s">
        <v>23</v>
      </c>
      <c r="C14" s="94">
        <f t="shared" si="0"/>
        <v>1371</v>
      </c>
      <c r="D14" s="81">
        <f t="shared" si="2"/>
        <v>1311</v>
      </c>
      <c r="E14" s="84">
        <v>50</v>
      </c>
      <c r="F14" s="84">
        <v>1261</v>
      </c>
      <c r="G14" s="82">
        <f t="shared" si="3"/>
        <v>0</v>
      </c>
      <c r="H14" s="85">
        <v>0</v>
      </c>
      <c r="I14" s="85">
        <v>0</v>
      </c>
      <c r="J14" s="82">
        <f t="shared" si="4"/>
        <v>60</v>
      </c>
      <c r="K14" s="85">
        <v>0</v>
      </c>
      <c r="L14" s="85">
        <v>60</v>
      </c>
      <c r="M14" s="82">
        <f t="shared" si="1"/>
        <v>1725</v>
      </c>
      <c r="N14" s="82">
        <f t="shared" si="5"/>
        <v>1225</v>
      </c>
      <c r="O14" s="85">
        <v>5</v>
      </c>
      <c r="P14" s="85">
        <v>1220</v>
      </c>
      <c r="Q14" s="82">
        <f t="shared" si="6"/>
        <v>500</v>
      </c>
      <c r="R14" s="99">
        <v>10</v>
      </c>
      <c r="S14" s="99">
        <v>490</v>
      </c>
    </row>
    <row r="15" spans="1:19">
      <c r="A15" s="99">
        <f t="shared" si="7"/>
        <v>7</v>
      </c>
      <c r="B15" s="83" t="s">
        <v>24</v>
      </c>
      <c r="C15" s="94">
        <f t="shared" si="0"/>
        <v>2163</v>
      </c>
      <c r="D15" s="81">
        <f t="shared" si="2"/>
        <v>2128</v>
      </c>
      <c r="E15" s="88">
        <v>1034</v>
      </c>
      <c r="F15" s="88">
        <v>1094</v>
      </c>
      <c r="G15" s="82">
        <f t="shared" si="3"/>
        <v>0</v>
      </c>
      <c r="H15" s="89">
        <v>0</v>
      </c>
      <c r="I15" s="89">
        <v>0</v>
      </c>
      <c r="J15" s="82">
        <f t="shared" si="4"/>
        <v>35</v>
      </c>
      <c r="K15" s="89">
        <v>7</v>
      </c>
      <c r="L15" s="89">
        <v>28</v>
      </c>
      <c r="M15" s="82">
        <f t="shared" si="1"/>
        <v>2908</v>
      </c>
      <c r="N15" s="82">
        <f t="shared" si="5"/>
        <v>2328</v>
      </c>
      <c r="O15" s="89">
        <v>1150</v>
      </c>
      <c r="P15" s="89">
        <v>1178</v>
      </c>
      <c r="Q15" s="82">
        <f t="shared" si="6"/>
        <v>580</v>
      </c>
      <c r="R15" s="99">
        <v>280</v>
      </c>
      <c r="S15" s="99">
        <v>300</v>
      </c>
    </row>
    <row r="16" spans="1:19">
      <c r="A16" s="99">
        <f t="shared" si="7"/>
        <v>8</v>
      </c>
      <c r="B16" s="83" t="s">
        <v>25</v>
      </c>
      <c r="C16" s="94">
        <f t="shared" si="0"/>
        <v>2619</v>
      </c>
      <c r="D16" s="81">
        <f t="shared" si="2"/>
        <v>2537</v>
      </c>
      <c r="E16" s="88">
        <v>1142</v>
      </c>
      <c r="F16" s="88">
        <v>1395</v>
      </c>
      <c r="G16" s="82">
        <f t="shared" si="3"/>
        <v>22</v>
      </c>
      <c r="H16" s="89">
        <v>8</v>
      </c>
      <c r="I16" s="89">
        <v>14</v>
      </c>
      <c r="J16" s="82">
        <f t="shared" si="4"/>
        <v>60</v>
      </c>
      <c r="K16" s="89">
        <v>19</v>
      </c>
      <c r="L16" s="89">
        <v>41</v>
      </c>
      <c r="M16" s="82">
        <f t="shared" si="1"/>
        <v>3400</v>
      </c>
      <c r="N16" s="82">
        <f t="shared" si="5"/>
        <v>2750</v>
      </c>
      <c r="O16" s="89">
        <v>952</v>
      </c>
      <c r="P16" s="89">
        <v>1798</v>
      </c>
      <c r="Q16" s="82">
        <f t="shared" si="6"/>
        <v>650</v>
      </c>
      <c r="R16" s="99">
        <v>297</v>
      </c>
      <c r="S16" s="99">
        <v>353</v>
      </c>
    </row>
    <row r="17" spans="1:19">
      <c r="A17" s="99">
        <f t="shared" si="7"/>
        <v>9</v>
      </c>
      <c r="B17" s="83" t="s">
        <v>91</v>
      </c>
      <c r="C17" s="94">
        <f t="shared" si="0"/>
        <v>560</v>
      </c>
      <c r="D17" s="81">
        <f t="shared" si="2"/>
        <v>550</v>
      </c>
      <c r="E17" s="88">
        <v>38</v>
      </c>
      <c r="F17" s="88">
        <v>512</v>
      </c>
      <c r="G17" s="82">
        <f t="shared" si="3"/>
        <v>0</v>
      </c>
      <c r="H17" s="89">
        <v>0</v>
      </c>
      <c r="I17" s="89">
        <v>0</v>
      </c>
      <c r="J17" s="82">
        <f t="shared" si="4"/>
        <v>10</v>
      </c>
      <c r="K17" s="89">
        <v>2</v>
      </c>
      <c r="L17" s="89">
        <v>8</v>
      </c>
      <c r="M17" s="82">
        <f t="shared" si="1"/>
        <v>710</v>
      </c>
      <c r="N17" s="82">
        <f t="shared" si="5"/>
        <v>510</v>
      </c>
      <c r="O17" s="89">
        <v>15</v>
      </c>
      <c r="P17" s="89">
        <v>495</v>
      </c>
      <c r="Q17" s="82">
        <f t="shared" si="6"/>
        <v>200</v>
      </c>
      <c r="R17" s="99">
        <v>8</v>
      </c>
      <c r="S17" s="99">
        <v>192</v>
      </c>
    </row>
    <row r="18" spans="1:19">
      <c r="A18" s="99">
        <f t="shared" si="7"/>
        <v>10</v>
      </c>
      <c r="B18" s="83" t="s">
        <v>26</v>
      </c>
      <c r="C18" s="94">
        <f t="shared" si="0"/>
        <v>4237</v>
      </c>
      <c r="D18" s="81">
        <f t="shared" si="2"/>
        <v>4047</v>
      </c>
      <c r="E18" s="88">
        <v>2025</v>
      </c>
      <c r="F18" s="88">
        <v>2022</v>
      </c>
      <c r="G18" s="82">
        <f t="shared" si="3"/>
        <v>90</v>
      </c>
      <c r="H18" s="89">
        <v>55</v>
      </c>
      <c r="I18" s="89">
        <v>35</v>
      </c>
      <c r="J18" s="82">
        <f t="shared" si="4"/>
        <v>100</v>
      </c>
      <c r="K18" s="89">
        <v>50</v>
      </c>
      <c r="L18" s="89">
        <v>50</v>
      </c>
      <c r="M18" s="82">
        <f t="shared" si="1"/>
        <v>5139</v>
      </c>
      <c r="N18" s="82">
        <f t="shared" si="5"/>
        <v>4339</v>
      </c>
      <c r="O18" s="89">
        <v>2175</v>
      </c>
      <c r="P18" s="89">
        <v>2164</v>
      </c>
      <c r="Q18" s="82">
        <f t="shared" si="6"/>
        <v>800</v>
      </c>
      <c r="R18" s="99">
        <v>400</v>
      </c>
      <c r="S18" s="99">
        <v>400</v>
      </c>
    </row>
    <row r="19" spans="1:19" s="7" customFormat="1">
      <c r="A19" s="102">
        <f t="shared" si="7"/>
        <v>11</v>
      </c>
      <c r="B19" s="83" t="s">
        <v>27</v>
      </c>
      <c r="C19" s="103">
        <f t="shared" si="0"/>
        <v>3373</v>
      </c>
      <c r="D19" s="81">
        <f t="shared" si="2"/>
        <v>3280</v>
      </c>
      <c r="E19" s="104">
        <v>1852</v>
      </c>
      <c r="F19" s="104">
        <v>1428</v>
      </c>
      <c r="G19" s="82">
        <f t="shared" si="3"/>
        <v>13</v>
      </c>
      <c r="H19" s="105">
        <v>8</v>
      </c>
      <c r="I19" s="105">
        <v>5</v>
      </c>
      <c r="J19" s="82">
        <f t="shared" si="4"/>
        <v>80</v>
      </c>
      <c r="K19" s="105">
        <v>28</v>
      </c>
      <c r="L19" s="105">
        <v>52</v>
      </c>
      <c r="M19" s="87">
        <f t="shared" si="1"/>
        <v>4861</v>
      </c>
      <c r="N19" s="82">
        <f t="shared" si="5"/>
        <v>4131</v>
      </c>
      <c r="O19" s="105">
        <v>2172</v>
      </c>
      <c r="P19" s="105">
        <v>1959</v>
      </c>
      <c r="Q19" s="82">
        <f t="shared" si="6"/>
        <v>730</v>
      </c>
      <c r="R19" s="102">
        <v>365</v>
      </c>
      <c r="S19" s="102">
        <v>365</v>
      </c>
    </row>
    <row r="20" spans="1:19">
      <c r="A20" s="99">
        <f t="shared" si="7"/>
        <v>12</v>
      </c>
      <c r="B20" s="90" t="s">
        <v>28</v>
      </c>
      <c r="C20" s="94">
        <f t="shared" si="0"/>
        <v>1397</v>
      </c>
      <c r="D20" s="81">
        <f t="shared" si="2"/>
        <v>1342</v>
      </c>
      <c r="E20" s="88">
        <v>600</v>
      </c>
      <c r="F20" s="88">
        <v>742</v>
      </c>
      <c r="G20" s="82">
        <f t="shared" si="3"/>
        <v>13</v>
      </c>
      <c r="H20" s="89">
        <v>8</v>
      </c>
      <c r="I20" s="89">
        <v>5</v>
      </c>
      <c r="J20" s="82">
        <f t="shared" si="4"/>
        <v>42</v>
      </c>
      <c r="K20" s="89">
        <v>29</v>
      </c>
      <c r="L20" s="89">
        <v>13</v>
      </c>
      <c r="M20" s="82">
        <f t="shared" si="1"/>
        <v>1819</v>
      </c>
      <c r="N20" s="82">
        <f t="shared" si="5"/>
        <v>1269</v>
      </c>
      <c r="O20" s="89">
        <v>650</v>
      </c>
      <c r="P20" s="89">
        <v>619</v>
      </c>
      <c r="Q20" s="82">
        <f t="shared" si="6"/>
        <v>550</v>
      </c>
      <c r="R20" s="99">
        <v>280</v>
      </c>
      <c r="S20" s="99">
        <v>270</v>
      </c>
    </row>
    <row r="21" spans="1:19">
      <c r="A21" s="99">
        <f t="shared" si="7"/>
        <v>13</v>
      </c>
      <c r="B21" s="83" t="s">
        <v>92</v>
      </c>
      <c r="C21" s="94">
        <f t="shared" si="0"/>
        <v>2067</v>
      </c>
      <c r="D21" s="81">
        <f t="shared" si="2"/>
        <v>1969</v>
      </c>
      <c r="E21" s="88">
        <v>780</v>
      </c>
      <c r="F21" s="88">
        <v>1189</v>
      </c>
      <c r="G21" s="82">
        <f t="shared" si="3"/>
        <v>13</v>
      </c>
      <c r="H21" s="89">
        <v>5</v>
      </c>
      <c r="I21" s="89">
        <v>8</v>
      </c>
      <c r="J21" s="82">
        <f t="shared" si="4"/>
        <v>85</v>
      </c>
      <c r="K21" s="89">
        <v>35</v>
      </c>
      <c r="L21" s="89">
        <v>50</v>
      </c>
      <c r="M21" s="82">
        <f t="shared" si="1"/>
        <v>2647</v>
      </c>
      <c r="N21" s="82">
        <f t="shared" si="5"/>
        <v>1897</v>
      </c>
      <c r="O21" s="89">
        <v>760</v>
      </c>
      <c r="P21" s="89">
        <v>1137</v>
      </c>
      <c r="Q21" s="82">
        <f t="shared" si="6"/>
        <v>750</v>
      </c>
      <c r="R21" s="99">
        <v>280</v>
      </c>
      <c r="S21" s="99">
        <v>470</v>
      </c>
    </row>
    <row r="22" spans="1:19">
      <c r="A22" s="99">
        <f t="shared" si="7"/>
        <v>14</v>
      </c>
      <c r="B22" s="90" t="s">
        <v>29</v>
      </c>
      <c r="C22" s="94">
        <f t="shared" si="0"/>
        <v>2089</v>
      </c>
      <c r="D22" s="81">
        <f t="shared" si="2"/>
        <v>1954</v>
      </c>
      <c r="E22" s="88">
        <v>16</v>
      </c>
      <c r="F22" s="88">
        <v>1938</v>
      </c>
      <c r="G22" s="82">
        <f t="shared" si="3"/>
        <v>74</v>
      </c>
      <c r="H22" s="89">
        <v>2</v>
      </c>
      <c r="I22" s="89">
        <v>72</v>
      </c>
      <c r="J22" s="82">
        <f t="shared" si="4"/>
        <v>61</v>
      </c>
      <c r="K22" s="89">
        <v>2</v>
      </c>
      <c r="L22" s="89">
        <v>59</v>
      </c>
      <c r="M22" s="82">
        <f t="shared" si="1"/>
        <v>2463</v>
      </c>
      <c r="N22" s="82">
        <f t="shared" si="5"/>
        <v>2163</v>
      </c>
      <c r="O22" s="89">
        <v>4</v>
      </c>
      <c r="P22" s="89">
        <v>2159</v>
      </c>
      <c r="Q22" s="82">
        <f t="shared" si="6"/>
        <v>300</v>
      </c>
      <c r="R22" s="99">
        <v>4</v>
      </c>
      <c r="S22" s="99">
        <v>296</v>
      </c>
    </row>
    <row r="23" spans="1:19">
      <c r="A23" s="99">
        <f t="shared" si="7"/>
        <v>15</v>
      </c>
      <c r="B23" s="83" t="s">
        <v>30</v>
      </c>
      <c r="C23" s="94">
        <f t="shared" si="0"/>
        <v>3680</v>
      </c>
      <c r="D23" s="81">
        <f t="shared" si="2"/>
        <v>3547</v>
      </c>
      <c r="E23" s="88">
        <v>1773</v>
      </c>
      <c r="F23" s="88">
        <v>1774</v>
      </c>
      <c r="G23" s="82">
        <f t="shared" si="3"/>
        <v>73</v>
      </c>
      <c r="H23" s="89">
        <v>33</v>
      </c>
      <c r="I23" s="89">
        <v>40</v>
      </c>
      <c r="J23" s="82">
        <f t="shared" si="4"/>
        <v>60</v>
      </c>
      <c r="K23" s="89">
        <v>28</v>
      </c>
      <c r="L23" s="89">
        <v>32</v>
      </c>
      <c r="M23" s="82">
        <f t="shared" si="1"/>
        <v>4625</v>
      </c>
      <c r="N23" s="82">
        <f t="shared" si="5"/>
        <v>3625</v>
      </c>
      <c r="O23" s="89">
        <v>1703</v>
      </c>
      <c r="P23" s="89">
        <v>1922</v>
      </c>
      <c r="Q23" s="82">
        <f t="shared" si="6"/>
        <v>1000</v>
      </c>
      <c r="R23" s="99">
        <v>460</v>
      </c>
      <c r="S23" s="99">
        <v>540</v>
      </c>
    </row>
    <row r="24" spans="1:19" s="7" customFormat="1">
      <c r="A24" s="102">
        <f t="shared" si="7"/>
        <v>16</v>
      </c>
      <c r="B24" s="83" t="s">
        <v>31</v>
      </c>
      <c r="C24" s="103">
        <f t="shared" si="0"/>
        <v>1626</v>
      </c>
      <c r="D24" s="81">
        <f t="shared" si="2"/>
        <v>1535</v>
      </c>
      <c r="E24" s="104">
        <v>135</v>
      </c>
      <c r="F24" s="104">
        <v>1400</v>
      </c>
      <c r="G24" s="82">
        <f t="shared" si="3"/>
        <v>58</v>
      </c>
      <c r="H24" s="105">
        <v>5</v>
      </c>
      <c r="I24" s="105">
        <v>53</v>
      </c>
      <c r="J24" s="82">
        <f t="shared" si="4"/>
        <v>33</v>
      </c>
      <c r="K24" s="105">
        <v>2</v>
      </c>
      <c r="L24" s="105">
        <v>31</v>
      </c>
      <c r="M24" s="87">
        <f t="shared" si="1"/>
        <v>2183</v>
      </c>
      <c r="N24" s="82">
        <f t="shared" si="5"/>
        <v>1683</v>
      </c>
      <c r="O24" s="105">
        <v>83</v>
      </c>
      <c r="P24" s="105">
        <v>1600</v>
      </c>
      <c r="Q24" s="82">
        <f t="shared" si="6"/>
        <v>500</v>
      </c>
      <c r="R24" s="102">
        <v>45</v>
      </c>
      <c r="S24" s="102">
        <v>455</v>
      </c>
    </row>
    <row r="25" spans="1:19" s="7" customFormat="1">
      <c r="A25" s="102">
        <f t="shared" si="7"/>
        <v>17</v>
      </c>
      <c r="B25" s="83" t="s">
        <v>93</v>
      </c>
      <c r="C25" s="103">
        <f t="shared" si="0"/>
        <v>9618</v>
      </c>
      <c r="D25" s="81">
        <f t="shared" si="2"/>
        <v>9345</v>
      </c>
      <c r="E25" s="104">
        <v>2805</v>
      </c>
      <c r="F25" s="104">
        <v>6540</v>
      </c>
      <c r="G25" s="82">
        <f t="shared" si="3"/>
        <v>53</v>
      </c>
      <c r="H25" s="105">
        <v>13</v>
      </c>
      <c r="I25" s="105">
        <v>40</v>
      </c>
      <c r="J25" s="82">
        <f t="shared" si="4"/>
        <v>220</v>
      </c>
      <c r="K25" s="105">
        <v>55</v>
      </c>
      <c r="L25" s="105">
        <v>165</v>
      </c>
      <c r="M25" s="87">
        <f t="shared" si="1"/>
        <v>14857</v>
      </c>
      <c r="N25" s="82">
        <f t="shared" si="5"/>
        <v>11457</v>
      </c>
      <c r="O25" s="105">
        <v>3780</v>
      </c>
      <c r="P25" s="105">
        <v>7677</v>
      </c>
      <c r="Q25" s="82">
        <f t="shared" si="6"/>
        <v>3400</v>
      </c>
      <c r="R25" s="105">
        <v>1020</v>
      </c>
      <c r="S25" s="105">
        <v>2380</v>
      </c>
    </row>
    <row r="26" spans="1:19">
      <c r="A26" s="99">
        <f t="shared" si="7"/>
        <v>18</v>
      </c>
      <c r="B26" s="83" t="s">
        <v>94</v>
      </c>
      <c r="C26" s="94">
        <f t="shared" si="0"/>
        <v>1233</v>
      </c>
      <c r="D26" s="81">
        <f t="shared" si="2"/>
        <v>1233</v>
      </c>
      <c r="E26" s="88">
        <v>290</v>
      </c>
      <c r="F26" s="88">
        <v>943</v>
      </c>
      <c r="G26" s="96">
        <v>0</v>
      </c>
      <c r="H26" s="96">
        <v>0</v>
      </c>
      <c r="I26" s="96">
        <v>0</v>
      </c>
      <c r="J26" s="106">
        <v>0</v>
      </c>
      <c r="K26" s="96">
        <v>0</v>
      </c>
      <c r="L26" s="96">
        <v>0</v>
      </c>
      <c r="M26" s="82">
        <f t="shared" si="1"/>
        <v>780</v>
      </c>
      <c r="N26" s="96">
        <v>0</v>
      </c>
      <c r="O26" s="96">
        <v>0</v>
      </c>
      <c r="P26" s="96">
        <v>0</v>
      </c>
      <c r="Q26" s="82">
        <f t="shared" si="6"/>
        <v>780</v>
      </c>
      <c r="R26" s="99">
        <v>156</v>
      </c>
      <c r="S26" s="99">
        <v>624</v>
      </c>
    </row>
    <row r="27" spans="1:19" s="7" customFormat="1" ht="37.5">
      <c r="A27" s="98">
        <f t="shared" si="7"/>
        <v>19</v>
      </c>
      <c r="B27" s="107" t="s">
        <v>14</v>
      </c>
      <c r="C27" s="108">
        <f t="shared" si="0"/>
        <v>8064</v>
      </c>
      <c r="D27" s="81">
        <f t="shared" si="2"/>
        <v>8064</v>
      </c>
      <c r="E27" s="104">
        <v>3226</v>
      </c>
      <c r="F27" s="104">
        <v>4838</v>
      </c>
      <c r="G27" s="106">
        <v>0</v>
      </c>
      <c r="H27" s="106">
        <v>0</v>
      </c>
      <c r="I27" s="106">
        <v>0</v>
      </c>
      <c r="J27" s="106">
        <v>0</v>
      </c>
      <c r="K27" s="106">
        <v>0</v>
      </c>
      <c r="L27" s="106">
        <v>0</v>
      </c>
      <c r="M27" s="86">
        <f t="shared" si="1"/>
        <v>2250</v>
      </c>
      <c r="N27" s="106">
        <v>0</v>
      </c>
      <c r="O27" s="106">
        <v>0</v>
      </c>
      <c r="P27" s="106">
        <v>0</v>
      </c>
      <c r="Q27" s="82">
        <f t="shared" si="6"/>
        <v>2250</v>
      </c>
      <c r="R27" s="98">
        <v>900</v>
      </c>
      <c r="S27" s="104">
        <v>1350</v>
      </c>
    </row>
    <row r="28" spans="1:19" ht="56.25">
      <c r="A28" s="99"/>
      <c r="B28" s="109" t="s">
        <v>12</v>
      </c>
      <c r="C28" s="110">
        <f t="shared" si="0"/>
        <v>0</v>
      </c>
      <c r="D28" s="111">
        <v>0</v>
      </c>
      <c r="E28" s="111">
        <v>0</v>
      </c>
      <c r="F28" s="111">
        <v>0</v>
      </c>
      <c r="G28" s="111">
        <v>0</v>
      </c>
      <c r="H28" s="111">
        <v>0</v>
      </c>
      <c r="I28" s="111">
        <v>0</v>
      </c>
      <c r="J28" s="111">
        <v>0</v>
      </c>
      <c r="K28" s="111">
        <v>0</v>
      </c>
      <c r="L28" s="111">
        <v>0</v>
      </c>
      <c r="M28" s="81">
        <f t="shared" si="1"/>
        <v>6836</v>
      </c>
      <c r="N28" s="88">
        <v>6836</v>
      </c>
      <c r="O28" s="111">
        <v>0</v>
      </c>
      <c r="P28" s="111">
        <v>0</v>
      </c>
      <c r="Q28" s="111">
        <v>0</v>
      </c>
      <c r="R28" s="111">
        <v>0</v>
      </c>
      <c r="S28" s="111">
        <v>0</v>
      </c>
    </row>
    <row r="29" spans="1:19">
      <c r="A29" s="99"/>
      <c r="B29" s="91" t="s">
        <v>87</v>
      </c>
      <c r="C29" s="95">
        <f t="shared" ref="C29:S29" si="8">SUM(C9:C28)</f>
        <v>111811</v>
      </c>
      <c r="D29" s="92">
        <f t="shared" si="8"/>
        <v>109481</v>
      </c>
      <c r="E29" s="92">
        <f t="shared" si="8"/>
        <v>40271</v>
      </c>
      <c r="F29" s="92">
        <f t="shared" si="8"/>
        <v>69210</v>
      </c>
      <c r="G29" s="93">
        <f t="shared" si="8"/>
        <v>646</v>
      </c>
      <c r="H29" s="92">
        <f t="shared" si="8"/>
        <v>203</v>
      </c>
      <c r="I29" s="92">
        <f t="shared" si="8"/>
        <v>443</v>
      </c>
      <c r="J29" s="93">
        <f t="shared" si="8"/>
        <v>1684</v>
      </c>
      <c r="K29" s="93">
        <f t="shared" si="8"/>
        <v>481</v>
      </c>
      <c r="L29" s="93">
        <f t="shared" si="8"/>
        <v>1203</v>
      </c>
      <c r="M29" s="93">
        <f t="shared" si="8"/>
        <v>155384</v>
      </c>
      <c r="N29" s="93">
        <f t="shared" si="8"/>
        <v>122303</v>
      </c>
      <c r="O29" s="93">
        <f t="shared" si="8"/>
        <v>39515</v>
      </c>
      <c r="P29" s="93">
        <f t="shared" si="8"/>
        <v>75952</v>
      </c>
      <c r="Q29" s="93">
        <f t="shared" si="8"/>
        <v>33081</v>
      </c>
      <c r="R29" s="93">
        <f t="shared" si="8"/>
        <v>11203</v>
      </c>
      <c r="S29" s="93">
        <f t="shared" si="8"/>
        <v>21878</v>
      </c>
    </row>
    <row r="31" spans="1:19">
      <c r="B31" s="7"/>
      <c r="C31" s="112"/>
      <c r="D31" s="8"/>
      <c r="E31" s="113"/>
      <c r="F31" s="113"/>
      <c r="G31" s="8"/>
      <c r="H31" s="113"/>
      <c r="I31" s="8"/>
      <c r="J31" s="114"/>
      <c r="M31" s="114"/>
      <c r="N31" s="115"/>
      <c r="Q31" s="115"/>
    </row>
    <row r="32" spans="1:19">
      <c r="A32" s="78"/>
      <c r="B32" s="7"/>
      <c r="C32" s="7"/>
      <c r="D32" s="8"/>
      <c r="E32" s="8"/>
      <c r="F32" s="8"/>
      <c r="G32" s="8"/>
      <c r="H32" s="8"/>
      <c r="I32" s="8"/>
      <c r="J32" s="78"/>
      <c r="K32" s="78"/>
      <c r="L32" s="78"/>
      <c r="M32" s="78"/>
    </row>
    <row r="33" spans="1:13">
      <c r="A33" s="78"/>
      <c r="B33" s="7"/>
      <c r="C33" s="7"/>
      <c r="D33" s="8"/>
      <c r="E33" s="8"/>
      <c r="F33" s="8"/>
      <c r="G33" s="8"/>
      <c r="H33" s="8"/>
      <c r="I33" s="8"/>
      <c r="J33" s="78"/>
      <c r="K33" s="78"/>
      <c r="L33" s="78"/>
      <c r="M33" s="78"/>
    </row>
    <row r="34" spans="1:13">
      <c r="A34" s="78"/>
      <c r="B34" s="7"/>
      <c r="C34" s="7"/>
      <c r="D34" s="8"/>
      <c r="E34" s="8"/>
      <c r="F34" s="8"/>
      <c r="G34" s="8"/>
      <c r="H34" s="8"/>
      <c r="I34" s="8"/>
      <c r="J34" s="78"/>
      <c r="K34" s="78"/>
      <c r="L34" s="78"/>
      <c r="M34" s="78"/>
    </row>
  </sheetData>
  <mergeCells count="24">
    <mergeCell ref="K7:L7"/>
    <mergeCell ref="N7:N8"/>
    <mergeCell ref="O7:P7"/>
    <mergeCell ref="D7:D8"/>
    <mergeCell ref="E7:F7"/>
    <mergeCell ref="G7:G8"/>
    <mergeCell ref="H7:I7"/>
    <mergeCell ref="J7:J8"/>
    <mergeCell ref="Q7:Q8"/>
    <mergeCell ref="A2:Q2"/>
    <mergeCell ref="A4:A8"/>
    <mergeCell ref="B4:B8"/>
    <mergeCell ref="C4:L4"/>
    <mergeCell ref="M4:S4"/>
    <mergeCell ref="C5:C8"/>
    <mergeCell ref="D5:L5"/>
    <mergeCell ref="R7:S7"/>
    <mergeCell ref="M5:M8"/>
    <mergeCell ref="N5:S5"/>
    <mergeCell ref="D6:F6"/>
    <mergeCell ref="G6:I6"/>
    <mergeCell ref="J6:L6"/>
    <mergeCell ref="N6:P6"/>
    <mergeCell ref="Q6:S6"/>
  </mergeCells>
  <pageMargins left="0.11811023622047245" right="0.11811023622047245" top="0.74803149606299213" bottom="0.74803149606299213" header="0.31496062992125984" footer="0.31496062992125984"/>
  <pageSetup paperSize="9" scale="4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B13"/>
  <sheetViews>
    <sheetView workbookViewId="0">
      <selection activeCell="B5" sqref="B5"/>
    </sheetView>
  </sheetViews>
  <sheetFormatPr defaultRowHeight="14.25"/>
  <cols>
    <col min="1" max="1" width="36" customWidth="1"/>
    <col min="2" max="2" width="17.875" customWidth="1"/>
  </cols>
  <sheetData>
    <row r="5" spans="1:2" ht="42" customHeight="1">
      <c r="A5" s="9" t="s">
        <v>18</v>
      </c>
      <c r="B5" s="97">
        <f>+'ДН+2 этап'!E15+'ДН+2 этап'!E39+'ДН+2 этап'!E52+'ДН+2 этап'!E63+'ДН+2 этап'!E71+'ДН+2 этап'!E82+'ДН+2 этап'!E95+'ДН+2 этап'!E101+'ДН+2 этап'!E116+'ДН+2 этап'!E128+'ДН+2 этап'!E138+'ДН+2 этап'!E151+'ДН+2 этап'!E163+'ДН+2 этап'!E172+'ДН+2 этап'!E178+'ДН+2 этап'!E197+'ДН+2 этап'!E208+'ДН+2 этап'!E221+'ДН+2 этап'!E236</f>
        <v>16058</v>
      </c>
    </row>
    <row r="6" spans="1:2" ht="42" customHeight="1">
      <c r="A6" s="72" t="s">
        <v>13</v>
      </c>
      <c r="B6" s="97">
        <f>+'ДН+2 этап'!E237+'ДН+2 этап'!E222+'ДН+2 этап'!E209+'ДН+2 этап'!E198+'ДН+2 этап'!E179+'ДН+2 этап'!E173+'ДН+2 этап'!E164+'ДН+2 этап'!E152+'ДН+2 этап'!E139+'ДН+2 этап'!E129+'ДН+2 этап'!E117+'ДН+2 этап'!E102+'ДН+2 этап'!E96+'ДН+2 этап'!E83+'ДН+2 этап'!E72+'ДН+2 этап'!E64+'ДН+2 этап'!E53+'ДН+2 этап'!E40+'ДН+2 этап'!E16</f>
        <v>83739</v>
      </c>
    </row>
    <row r="7" spans="1:2">
      <c r="B7" s="97">
        <f>SUM(B5:B6)</f>
        <v>99797</v>
      </c>
    </row>
    <row r="10" spans="1:2">
      <c r="B10" t="s">
        <v>118</v>
      </c>
    </row>
    <row r="11" spans="1:2">
      <c r="A11" s="162" t="s">
        <v>116</v>
      </c>
      <c r="B11">
        <v>16058</v>
      </c>
    </row>
    <row r="12" spans="1:2">
      <c r="A12" s="162" t="s">
        <v>117</v>
      </c>
      <c r="B12">
        <v>80728</v>
      </c>
    </row>
    <row r="13" spans="1:2">
      <c r="B13">
        <f>+B11+B12</f>
        <v>96786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34"/>
  <sheetViews>
    <sheetView zoomScale="80" zoomScaleNormal="80" workbookViewId="0">
      <selection activeCell="D22" sqref="D22"/>
    </sheetView>
  </sheetViews>
  <sheetFormatPr defaultColWidth="9" defaultRowHeight="18.75"/>
  <cols>
    <col min="1" max="1" width="9" style="77"/>
    <col min="2" max="2" width="36.25" style="78" customWidth="1"/>
    <col min="3" max="3" width="12.25" style="78" customWidth="1"/>
    <col min="4" max="4" width="14.875" style="78" customWidth="1"/>
    <col min="5" max="5" width="17.25" style="78" customWidth="1"/>
    <col min="6" max="6" width="10.625" style="79" customWidth="1"/>
    <col min="7" max="7" width="14.625" style="79" customWidth="1"/>
    <col min="8" max="8" width="17.875" style="79" customWidth="1"/>
    <col min="9" max="9" width="10.625" style="79" customWidth="1"/>
    <col min="10" max="10" width="15" style="79" customWidth="1"/>
    <col min="11" max="11" width="17.875" style="79" customWidth="1"/>
    <col min="12" max="12" width="10.625" style="79" customWidth="1"/>
    <col min="13" max="13" width="13.625" style="79" customWidth="1"/>
    <col min="14" max="14" width="17.5" style="79" customWidth="1"/>
    <col min="15" max="15" width="13.625" style="79" customWidth="1"/>
    <col min="16" max="16" width="14.75" style="79" customWidth="1"/>
    <col min="17" max="17" width="17.875" style="79" customWidth="1"/>
    <col min="18" max="18" width="12.625" style="78" customWidth="1"/>
    <col min="19" max="19" width="13.5" style="78" customWidth="1"/>
    <col min="20" max="20" width="17.25" style="78" customWidth="1"/>
    <col min="21" max="21" width="10.625" style="78" customWidth="1"/>
    <col min="22" max="22" width="13.5" style="78" customWidth="1"/>
    <col min="23" max="23" width="17.75" style="78" customWidth="1"/>
    <col min="24" max="16384" width="9" style="78"/>
  </cols>
  <sheetData>
    <row r="2" spans="1:23">
      <c r="A2" s="205" t="s">
        <v>89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</row>
    <row r="3" spans="1:23">
      <c r="A3" s="121"/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</row>
    <row r="4" spans="1:23">
      <c r="A4" s="206" t="s">
        <v>0</v>
      </c>
      <c r="B4" s="206" t="s">
        <v>11</v>
      </c>
      <c r="C4" s="209" t="s">
        <v>95</v>
      </c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1"/>
      <c r="O4" s="209" t="s">
        <v>97</v>
      </c>
      <c r="P4" s="210"/>
      <c r="Q4" s="210"/>
      <c r="R4" s="210"/>
      <c r="S4" s="210"/>
      <c r="T4" s="210"/>
      <c r="U4" s="210"/>
      <c r="V4" s="210"/>
      <c r="W4" s="211"/>
    </row>
    <row r="5" spans="1:23">
      <c r="A5" s="207"/>
      <c r="B5" s="207"/>
      <c r="C5" s="212" t="s">
        <v>100</v>
      </c>
      <c r="D5" s="229" t="s">
        <v>32</v>
      </c>
      <c r="E5" s="229" t="s">
        <v>10</v>
      </c>
      <c r="F5" s="215" t="s">
        <v>8</v>
      </c>
      <c r="G5" s="216"/>
      <c r="H5" s="216"/>
      <c r="I5" s="216"/>
      <c r="J5" s="216"/>
      <c r="K5" s="216"/>
      <c r="L5" s="216"/>
      <c r="M5" s="216"/>
      <c r="N5" s="217"/>
      <c r="O5" s="212" t="s">
        <v>100</v>
      </c>
      <c r="P5" s="229" t="s">
        <v>32</v>
      </c>
      <c r="Q5" s="229" t="s">
        <v>10</v>
      </c>
      <c r="R5" s="209" t="s">
        <v>8</v>
      </c>
      <c r="S5" s="210"/>
      <c r="T5" s="210"/>
      <c r="U5" s="210"/>
      <c r="V5" s="210"/>
      <c r="W5" s="211"/>
    </row>
    <row r="6" spans="1:23" ht="70.5" customHeight="1">
      <c r="A6" s="207"/>
      <c r="B6" s="207"/>
      <c r="C6" s="213"/>
      <c r="D6" s="231"/>
      <c r="E6" s="231"/>
      <c r="F6" s="220" t="s">
        <v>98</v>
      </c>
      <c r="G6" s="221"/>
      <c r="H6" s="222"/>
      <c r="I6" s="223" t="s">
        <v>15</v>
      </c>
      <c r="J6" s="224"/>
      <c r="K6" s="225"/>
      <c r="L6" s="226" t="s">
        <v>16</v>
      </c>
      <c r="M6" s="227"/>
      <c r="N6" s="228"/>
      <c r="O6" s="213"/>
      <c r="P6" s="231"/>
      <c r="Q6" s="231"/>
      <c r="R6" s="226" t="s">
        <v>17</v>
      </c>
      <c r="S6" s="227"/>
      <c r="T6" s="228"/>
      <c r="U6" s="223" t="s">
        <v>99</v>
      </c>
      <c r="V6" s="224"/>
      <c r="W6" s="225"/>
    </row>
    <row r="7" spans="1:23">
      <c r="A7" s="207"/>
      <c r="B7" s="207"/>
      <c r="C7" s="213"/>
      <c r="D7" s="231"/>
      <c r="E7" s="231"/>
      <c r="F7" s="229" t="s">
        <v>96</v>
      </c>
      <c r="G7" s="218" t="s">
        <v>8</v>
      </c>
      <c r="H7" s="219"/>
      <c r="I7" s="203" t="s">
        <v>96</v>
      </c>
      <c r="J7" s="218" t="s">
        <v>8</v>
      </c>
      <c r="K7" s="219"/>
      <c r="L7" s="203" t="s">
        <v>96</v>
      </c>
      <c r="M7" s="218" t="s">
        <v>8</v>
      </c>
      <c r="N7" s="219"/>
      <c r="O7" s="213"/>
      <c r="P7" s="231"/>
      <c r="Q7" s="231"/>
      <c r="R7" s="203" t="s">
        <v>96</v>
      </c>
      <c r="S7" s="218" t="s">
        <v>8</v>
      </c>
      <c r="T7" s="219"/>
      <c r="U7" s="203" t="s">
        <v>96</v>
      </c>
      <c r="V7" s="218" t="s">
        <v>8</v>
      </c>
      <c r="W7" s="219"/>
    </row>
    <row r="8" spans="1:23" ht="75">
      <c r="A8" s="208"/>
      <c r="B8" s="208"/>
      <c r="C8" s="214"/>
      <c r="D8" s="230"/>
      <c r="E8" s="230"/>
      <c r="F8" s="230"/>
      <c r="G8" s="101" t="s">
        <v>32</v>
      </c>
      <c r="H8" s="101" t="s">
        <v>10</v>
      </c>
      <c r="I8" s="204"/>
      <c r="J8" s="101" t="s">
        <v>32</v>
      </c>
      <c r="K8" s="101" t="s">
        <v>10</v>
      </c>
      <c r="L8" s="204"/>
      <c r="M8" s="101" t="s">
        <v>32</v>
      </c>
      <c r="N8" s="101" t="s">
        <v>10</v>
      </c>
      <c r="O8" s="214"/>
      <c r="P8" s="230"/>
      <c r="Q8" s="230"/>
      <c r="R8" s="204"/>
      <c r="S8" s="101" t="s">
        <v>32</v>
      </c>
      <c r="T8" s="101" t="s">
        <v>10</v>
      </c>
      <c r="U8" s="204"/>
      <c r="V8" s="101" t="s">
        <v>32</v>
      </c>
      <c r="W8" s="101" t="s">
        <v>10</v>
      </c>
    </row>
    <row r="9" spans="1:23">
      <c r="A9" s="99">
        <v>1</v>
      </c>
      <c r="B9" s="80" t="s">
        <v>19</v>
      </c>
      <c r="C9" s="94">
        <f>+F9+I9+L9</f>
        <v>39345</v>
      </c>
      <c r="D9" s="94">
        <f>G9+J9+M9</f>
        <v>16087</v>
      </c>
      <c r="E9" s="94">
        <f>H9+K9+N9</f>
        <v>23258</v>
      </c>
      <c r="F9" s="81">
        <f>+G9+H9</f>
        <v>39040</v>
      </c>
      <c r="G9" s="81">
        <v>15998</v>
      </c>
      <c r="H9" s="81">
        <v>23042</v>
      </c>
      <c r="I9" s="82">
        <f>+J9+K9</f>
        <v>145</v>
      </c>
      <c r="J9" s="82">
        <v>47</v>
      </c>
      <c r="K9" s="82">
        <v>98</v>
      </c>
      <c r="L9" s="82">
        <f>+M9+N9</f>
        <v>160</v>
      </c>
      <c r="M9" s="82">
        <v>42</v>
      </c>
      <c r="N9" s="82">
        <v>118</v>
      </c>
      <c r="O9" s="82">
        <f t="shared" ref="O9:O28" si="0">+R9+U9</f>
        <v>59517</v>
      </c>
      <c r="P9" s="82">
        <f>S9+V9</f>
        <v>22949</v>
      </c>
      <c r="Q9" s="82">
        <f>T9+W9</f>
        <v>36568</v>
      </c>
      <c r="R9" s="82">
        <f>+S9+T9</f>
        <v>48676</v>
      </c>
      <c r="S9" s="82">
        <v>18614</v>
      </c>
      <c r="T9" s="82">
        <v>30062</v>
      </c>
      <c r="U9" s="82">
        <f>+V9+W9</f>
        <v>10841</v>
      </c>
      <c r="V9" s="89">
        <v>4335</v>
      </c>
      <c r="W9" s="89">
        <v>6506</v>
      </c>
    </row>
    <row r="10" spans="1:23">
      <c r="A10" s="99">
        <f>A9+1</f>
        <v>2</v>
      </c>
      <c r="B10" s="83" t="s">
        <v>90</v>
      </c>
      <c r="C10" s="94">
        <f t="shared" ref="C10:C28" si="1">+F10+I10+L10</f>
        <v>12159</v>
      </c>
      <c r="D10" s="94">
        <f t="shared" ref="D10:E27" si="2">G10+J10+M10</f>
        <v>3781</v>
      </c>
      <c r="E10" s="94">
        <f t="shared" si="2"/>
        <v>8378</v>
      </c>
      <c r="F10" s="81">
        <f t="shared" ref="F10:F27" si="3">+G10+H10</f>
        <v>11890</v>
      </c>
      <c r="G10" s="84">
        <v>3686</v>
      </c>
      <c r="H10" s="84">
        <v>8204</v>
      </c>
      <c r="I10" s="82">
        <f t="shared" ref="I10:I25" si="4">+J10+K10</f>
        <v>66</v>
      </c>
      <c r="J10" s="85">
        <v>18</v>
      </c>
      <c r="K10" s="85">
        <v>48</v>
      </c>
      <c r="L10" s="82">
        <f t="shared" ref="L10:L25" si="5">+M10+N10</f>
        <v>203</v>
      </c>
      <c r="M10" s="85">
        <v>77</v>
      </c>
      <c r="N10" s="85">
        <v>126</v>
      </c>
      <c r="O10" s="82">
        <f t="shared" si="0"/>
        <v>17000</v>
      </c>
      <c r="P10" s="82">
        <f t="shared" ref="P10:Q28" si="6">S10+V10</f>
        <v>4854</v>
      </c>
      <c r="Q10" s="82">
        <f t="shared" si="6"/>
        <v>12146</v>
      </c>
      <c r="R10" s="82">
        <f t="shared" ref="R10:R25" si="7">+S10+T10</f>
        <v>12900</v>
      </c>
      <c r="S10" s="85">
        <v>3870</v>
      </c>
      <c r="T10" s="85">
        <v>9030</v>
      </c>
      <c r="U10" s="82">
        <f t="shared" ref="U10:U27" si="8">+V10+W10</f>
        <v>4100</v>
      </c>
      <c r="V10" s="99">
        <v>984</v>
      </c>
      <c r="W10" s="89">
        <v>3116</v>
      </c>
    </row>
    <row r="11" spans="1:23">
      <c r="A11" s="99">
        <f t="shared" ref="A11:A27" si="9">A10+1</f>
        <v>3</v>
      </c>
      <c r="B11" s="83" t="s">
        <v>20</v>
      </c>
      <c r="C11" s="94">
        <f t="shared" si="1"/>
        <v>10394</v>
      </c>
      <c r="D11" s="94">
        <f t="shared" si="2"/>
        <v>2627</v>
      </c>
      <c r="E11" s="94">
        <f t="shared" si="2"/>
        <v>7767</v>
      </c>
      <c r="F11" s="81">
        <f t="shared" si="3"/>
        <v>10066</v>
      </c>
      <c r="G11" s="86">
        <v>2566</v>
      </c>
      <c r="H11" s="86">
        <v>7500</v>
      </c>
      <c r="I11" s="82">
        <f t="shared" si="4"/>
        <v>13</v>
      </c>
      <c r="J11" s="87">
        <v>1</v>
      </c>
      <c r="K11" s="87">
        <v>12</v>
      </c>
      <c r="L11" s="82">
        <f t="shared" si="5"/>
        <v>315</v>
      </c>
      <c r="M11" s="87">
        <v>60</v>
      </c>
      <c r="N11" s="87">
        <v>255</v>
      </c>
      <c r="O11" s="82">
        <f t="shared" si="0"/>
        <v>13856</v>
      </c>
      <c r="P11" s="82">
        <f t="shared" si="6"/>
        <v>2230</v>
      </c>
      <c r="Q11" s="82">
        <f t="shared" si="6"/>
        <v>11626</v>
      </c>
      <c r="R11" s="82">
        <f t="shared" si="7"/>
        <v>10056</v>
      </c>
      <c r="S11" s="87">
        <v>1230</v>
      </c>
      <c r="T11" s="87">
        <v>8826</v>
      </c>
      <c r="U11" s="82">
        <f t="shared" si="8"/>
        <v>3800</v>
      </c>
      <c r="V11" s="89">
        <v>1000</v>
      </c>
      <c r="W11" s="89">
        <v>2800</v>
      </c>
    </row>
    <row r="12" spans="1:23">
      <c r="A12" s="99">
        <f t="shared" si="9"/>
        <v>4</v>
      </c>
      <c r="B12" s="83" t="s">
        <v>21</v>
      </c>
      <c r="C12" s="94">
        <f t="shared" si="1"/>
        <v>3960</v>
      </c>
      <c r="D12" s="94">
        <f t="shared" si="2"/>
        <v>1572</v>
      </c>
      <c r="E12" s="94">
        <f t="shared" si="2"/>
        <v>2388</v>
      </c>
      <c r="F12" s="81">
        <f t="shared" si="3"/>
        <v>3880</v>
      </c>
      <c r="G12" s="86">
        <v>1552</v>
      </c>
      <c r="H12" s="86">
        <v>2328</v>
      </c>
      <c r="I12" s="82">
        <f t="shared" si="4"/>
        <v>0</v>
      </c>
      <c r="J12" s="87">
        <v>0</v>
      </c>
      <c r="K12" s="87">
        <v>0</v>
      </c>
      <c r="L12" s="82">
        <f t="shared" si="5"/>
        <v>80</v>
      </c>
      <c r="M12" s="87">
        <v>20</v>
      </c>
      <c r="N12" s="87">
        <v>60</v>
      </c>
      <c r="O12" s="82">
        <f t="shared" si="0"/>
        <v>5374</v>
      </c>
      <c r="P12" s="82">
        <f t="shared" si="6"/>
        <v>2061</v>
      </c>
      <c r="Q12" s="82">
        <f t="shared" si="6"/>
        <v>3313</v>
      </c>
      <c r="R12" s="82">
        <f t="shared" si="7"/>
        <v>4574</v>
      </c>
      <c r="S12" s="87">
        <v>1822</v>
      </c>
      <c r="T12" s="87">
        <v>2752</v>
      </c>
      <c r="U12" s="82">
        <f t="shared" si="8"/>
        <v>800</v>
      </c>
      <c r="V12" s="99">
        <v>239</v>
      </c>
      <c r="W12" s="99">
        <v>561</v>
      </c>
    </row>
    <row r="13" spans="1:23" s="7" customFormat="1">
      <c r="A13" s="102">
        <f t="shared" si="9"/>
        <v>5</v>
      </c>
      <c r="B13" s="83" t="s">
        <v>22</v>
      </c>
      <c r="C13" s="103">
        <f t="shared" si="1"/>
        <v>1856</v>
      </c>
      <c r="D13" s="94">
        <f t="shared" si="2"/>
        <v>728</v>
      </c>
      <c r="E13" s="94">
        <f t="shared" si="2"/>
        <v>1128</v>
      </c>
      <c r="F13" s="81">
        <f t="shared" si="3"/>
        <v>1763</v>
      </c>
      <c r="G13" s="84">
        <v>703</v>
      </c>
      <c r="H13" s="84">
        <v>1060</v>
      </c>
      <c r="I13" s="82">
        <f t="shared" si="4"/>
        <v>13</v>
      </c>
      <c r="J13" s="85">
        <v>0</v>
      </c>
      <c r="K13" s="85">
        <v>13</v>
      </c>
      <c r="L13" s="82">
        <f t="shared" si="5"/>
        <v>80</v>
      </c>
      <c r="M13" s="85">
        <v>25</v>
      </c>
      <c r="N13" s="85">
        <v>55</v>
      </c>
      <c r="O13" s="87">
        <f t="shared" si="0"/>
        <v>2434</v>
      </c>
      <c r="P13" s="82">
        <f t="shared" si="6"/>
        <v>670</v>
      </c>
      <c r="Q13" s="82">
        <f t="shared" si="6"/>
        <v>1764</v>
      </c>
      <c r="R13" s="82">
        <f t="shared" si="7"/>
        <v>1884</v>
      </c>
      <c r="S13" s="85">
        <v>530</v>
      </c>
      <c r="T13" s="85">
        <v>1354</v>
      </c>
      <c r="U13" s="82">
        <f t="shared" si="8"/>
        <v>550</v>
      </c>
      <c r="V13" s="102">
        <v>140</v>
      </c>
      <c r="W13" s="102">
        <v>410</v>
      </c>
    </row>
    <row r="14" spans="1:23">
      <c r="A14" s="99">
        <f t="shared" si="9"/>
        <v>6</v>
      </c>
      <c r="B14" s="83" t="s">
        <v>23</v>
      </c>
      <c r="C14" s="94">
        <f t="shared" si="1"/>
        <v>1371</v>
      </c>
      <c r="D14" s="94">
        <f t="shared" si="2"/>
        <v>50</v>
      </c>
      <c r="E14" s="94">
        <f t="shared" si="2"/>
        <v>1321</v>
      </c>
      <c r="F14" s="81">
        <f t="shared" si="3"/>
        <v>1311</v>
      </c>
      <c r="G14" s="84">
        <v>50</v>
      </c>
      <c r="H14" s="84">
        <v>1261</v>
      </c>
      <c r="I14" s="82">
        <f t="shared" si="4"/>
        <v>0</v>
      </c>
      <c r="J14" s="85">
        <v>0</v>
      </c>
      <c r="K14" s="85">
        <v>0</v>
      </c>
      <c r="L14" s="82">
        <f t="shared" si="5"/>
        <v>60</v>
      </c>
      <c r="M14" s="85">
        <v>0</v>
      </c>
      <c r="N14" s="85">
        <v>60</v>
      </c>
      <c r="O14" s="82">
        <f t="shared" si="0"/>
        <v>1725</v>
      </c>
      <c r="P14" s="82">
        <f t="shared" si="6"/>
        <v>15</v>
      </c>
      <c r="Q14" s="82">
        <f t="shared" si="6"/>
        <v>1710</v>
      </c>
      <c r="R14" s="82">
        <f t="shared" si="7"/>
        <v>1225</v>
      </c>
      <c r="S14" s="85">
        <v>5</v>
      </c>
      <c r="T14" s="85">
        <v>1220</v>
      </c>
      <c r="U14" s="82">
        <f t="shared" si="8"/>
        <v>500</v>
      </c>
      <c r="V14" s="99">
        <v>10</v>
      </c>
      <c r="W14" s="99">
        <v>490</v>
      </c>
    </row>
    <row r="15" spans="1:23">
      <c r="A15" s="99">
        <f t="shared" si="9"/>
        <v>7</v>
      </c>
      <c r="B15" s="83" t="s">
        <v>24</v>
      </c>
      <c r="C15" s="94">
        <f t="shared" si="1"/>
        <v>2163</v>
      </c>
      <c r="D15" s="94">
        <f t="shared" si="2"/>
        <v>1041</v>
      </c>
      <c r="E15" s="94">
        <f t="shared" si="2"/>
        <v>1122</v>
      </c>
      <c r="F15" s="81">
        <f t="shared" si="3"/>
        <v>2128</v>
      </c>
      <c r="G15" s="88">
        <v>1034</v>
      </c>
      <c r="H15" s="88">
        <v>1094</v>
      </c>
      <c r="I15" s="82">
        <f t="shared" si="4"/>
        <v>0</v>
      </c>
      <c r="J15" s="89">
        <v>0</v>
      </c>
      <c r="K15" s="89">
        <v>0</v>
      </c>
      <c r="L15" s="82">
        <f t="shared" si="5"/>
        <v>35</v>
      </c>
      <c r="M15" s="89">
        <v>7</v>
      </c>
      <c r="N15" s="89">
        <v>28</v>
      </c>
      <c r="O15" s="82">
        <f t="shared" si="0"/>
        <v>2908</v>
      </c>
      <c r="P15" s="82">
        <f t="shared" si="6"/>
        <v>1430</v>
      </c>
      <c r="Q15" s="82">
        <f t="shared" si="6"/>
        <v>1478</v>
      </c>
      <c r="R15" s="82">
        <f t="shared" si="7"/>
        <v>2328</v>
      </c>
      <c r="S15" s="89">
        <v>1150</v>
      </c>
      <c r="T15" s="89">
        <v>1178</v>
      </c>
      <c r="U15" s="82">
        <f t="shared" si="8"/>
        <v>580</v>
      </c>
      <c r="V15" s="99">
        <v>280</v>
      </c>
      <c r="W15" s="99">
        <v>300</v>
      </c>
    </row>
    <row r="16" spans="1:23">
      <c r="A16" s="99">
        <f t="shared" si="9"/>
        <v>8</v>
      </c>
      <c r="B16" s="83" t="s">
        <v>25</v>
      </c>
      <c r="C16" s="94">
        <f t="shared" si="1"/>
        <v>2619</v>
      </c>
      <c r="D16" s="94">
        <f t="shared" si="2"/>
        <v>1169</v>
      </c>
      <c r="E16" s="94">
        <f t="shared" si="2"/>
        <v>1450</v>
      </c>
      <c r="F16" s="81">
        <f t="shared" si="3"/>
        <v>2537</v>
      </c>
      <c r="G16" s="88">
        <v>1142</v>
      </c>
      <c r="H16" s="88">
        <v>1395</v>
      </c>
      <c r="I16" s="82">
        <f t="shared" si="4"/>
        <v>22</v>
      </c>
      <c r="J16" s="89">
        <v>8</v>
      </c>
      <c r="K16" s="89">
        <v>14</v>
      </c>
      <c r="L16" s="82">
        <f t="shared" si="5"/>
        <v>60</v>
      </c>
      <c r="M16" s="89">
        <v>19</v>
      </c>
      <c r="N16" s="89">
        <v>41</v>
      </c>
      <c r="O16" s="82">
        <f t="shared" si="0"/>
        <v>3400</v>
      </c>
      <c r="P16" s="82">
        <f t="shared" si="6"/>
        <v>1249</v>
      </c>
      <c r="Q16" s="82">
        <f t="shared" si="6"/>
        <v>2151</v>
      </c>
      <c r="R16" s="82">
        <f t="shared" si="7"/>
        <v>2750</v>
      </c>
      <c r="S16" s="89">
        <v>952</v>
      </c>
      <c r="T16" s="89">
        <v>1798</v>
      </c>
      <c r="U16" s="82">
        <f t="shared" si="8"/>
        <v>650</v>
      </c>
      <c r="V16" s="99">
        <v>297</v>
      </c>
      <c r="W16" s="99">
        <v>353</v>
      </c>
    </row>
    <row r="17" spans="1:23">
      <c r="A17" s="99">
        <f t="shared" si="9"/>
        <v>9</v>
      </c>
      <c r="B17" s="83" t="s">
        <v>91</v>
      </c>
      <c r="C17" s="94">
        <f t="shared" si="1"/>
        <v>560</v>
      </c>
      <c r="D17" s="94">
        <f t="shared" si="2"/>
        <v>40</v>
      </c>
      <c r="E17" s="94">
        <f t="shared" si="2"/>
        <v>520</v>
      </c>
      <c r="F17" s="81">
        <f t="shared" si="3"/>
        <v>550</v>
      </c>
      <c r="G17" s="88">
        <v>38</v>
      </c>
      <c r="H17" s="88">
        <v>512</v>
      </c>
      <c r="I17" s="82">
        <f t="shared" si="4"/>
        <v>0</v>
      </c>
      <c r="J17" s="89">
        <v>0</v>
      </c>
      <c r="K17" s="89">
        <v>0</v>
      </c>
      <c r="L17" s="82">
        <f t="shared" si="5"/>
        <v>10</v>
      </c>
      <c r="M17" s="89">
        <v>2</v>
      </c>
      <c r="N17" s="89">
        <v>8</v>
      </c>
      <c r="O17" s="82">
        <f t="shared" si="0"/>
        <v>710</v>
      </c>
      <c r="P17" s="82">
        <f t="shared" si="6"/>
        <v>23</v>
      </c>
      <c r="Q17" s="82">
        <f t="shared" si="6"/>
        <v>687</v>
      </c>
      <c r="R17" s="82">
        <f t="shared" si="7"/>
        <v>510</v>
      </c>
      <c r="S17" s="89">
        <v>15</v>
      </c>
      <c r="T17" s="89">
        <v>495</v>
      </c>
      <c r="U17" s="82">
        <f t="shared" si="8"/>
        <v>200</v>
      </c>
      <c r="V17" s="99">
        <v>8</v>
      </c>
      <c r="W17" s="99">
        <v>192</v>
      </c>
    </row>
    <row r="18" spans="1:23">
      <c r="A18" s="99">
        <f t="shared" si="9"/>
        <v>10</v>
      </c>
      <c r="B18" s="83" t="s">
        <v>26</v>
      </c>
      <c r="C18" s="94">
        <f t="shared" si="1"/>
        <v>4237</v>
      </c>
      <c r="D18" s="94">
        <f t="shared" si="2"/>
        <v>2130</v>
      </c>
      <c r="E18" s="94">
        <f t="shared" si="2"/>
        <v>2107</v>
      </c>
      <c r="F18" s="81">
        <f t="shared" si="3"/>
        <v>4047</v>
      </c>
      <c r="G18" s="88">
        <v>2025</v>
      </c>
      <c r="H18" s="88">
        <v>2022</v>
      </c>
      <c r="I18" s="82">
        <f t="shared" si="4"/>
        <v>90</v>
      </c>
      <c r="J18" s="89">
        <v>55</v>
      </c>
      <c r="K18" s="89">
        <v>35</v>
      </c>
      <c r="L18" s="82">
        <f t="shared" si="5"/>
        <v>100</v>
      </c>
      <c r="M18" s="89">
        <v>50</v>
      </c>
      <c r="N18" s="89">
        <v>50</v>
      </c>
      <c r="O18" s="82">
        <f t="shared" si="0"/>
        <v>5139</v>
      </c>
      <c r="P18" s="82">
        <f t="shared" si="6"/>
        <v>2575</v>
      </c>
      <c r="Q18" s="82">
        <f t="shared" si="6"/>
        <v>2564</v>
      </c>
      <c r="R18" s="82">
        <f t="shared" si="7"/>
        <v>4339</v>
      </c>
      <c r="S18" s="89">
        <v>2175</v>
      </c>
      <c r="T18" s="89">
        <v>2164</v>
      </c>
      <c r="U18" s="82">
        <f t="shared" si="8"/>
        <v>800</v>
      </c>
      <c r="V18" s="99">
        <v>400</v>
      </c>
      <c r="W18" s="99">
        <v>400</v>
      </c>
    </row>
    <row r="19" spans="1:23" s="7" customFormat="1">
      <c r="A19" s="102">
        <f t="shared" si="9"/>
        <v>11</v>
      </c>
      <c r="B19" s="83" t="s">
        <v>27</v>
      </c>
      <c r="C19" s="103">
        <f t="shared" si="1"/>
        <v>3373</v>
      </c>
      <c r="D19" s="94">
        <f t="shared" si="2"/>
        <v>1888</v>
      </c>
      <c r="E19" s="94">
        <f t="shared" si="2"/>
        <v>1485</v>
      </c>
      <c r="F19" s="81">
        <f t="shared" si="3"/>
        <v>3280</v>
      </c>
      <c r="G19" s="104">
        <v>1852</v>
      </c>
      <c r="H19" s="104">
        <v>1428</v>
      </c>
      <c r="I19" s="82">
        <f t="shared" si="4"/>
        <v>13</v>
      </c>
      <c r="J19" s="105">
        <v>8</v>
      </c>
      <c r="K19" s="105">
        <v>5</v>
      </c>
      <c r="L19" s="82">
        <f t="shared" si="5"/>
        <v>80</v>
      </c>
      <c r="M19" s="105">
        <v>28</v>
      </c>
      <c r="N19" s="105">
        <v>52</v>
      </c>
      <c r="O19" s="87">
        <f t="shared" si="0"/>
        <v>4861</v>
      </c>
      <c r="P19" s="82">
        <f t="shared" si="6"/>
        <v>2537</v>
      </c>
      <c r="Q19" s="82">
        <f t="shared" si="6"/>
        <v>2324</v>
      </c>
      <c r="R19" s="82">
        <f t="shared" si="7"/>
        <v>4131</v>
      </c>
      <c r="S19" s="105">
        <v>2172</v>
      </c>
      <c r="T19" s="105">
        <v>1959</v>
      </c>
      <c r="U19" s="82">
        <f t="shared" si="8"/>
        <v>730</v>
      </c>
      <c r="V19" s="102">
        <v>365</v>
      </c>
      <c r="W19" s="102">
        <v>365</v>
      </c>
    </row>
    <row r="20" spans="1:23">
      <c r="A20" s="99">
        <f t="shared" si="9"/>
        <v>12</v>
      </c>
      <c r="B20" s="90" t="s">
        <v>28</v>
      </c>
      <c r="C20" s="94">
        <f t="shared" si="1"/>
        <v>1397</v>
      </c>
      <c r="D20" s="94">
        <f t="shared" si="2"/>
        <v>637</v>
      </c>
      <c r="E20" s="94">
        <f t="shared" si="2"/>
        <v>760</v>
      </c>
      <c r="F20" s="81">
        <f t="shared" si="3"/>
        <v>1342</v>
      </c>
      <c r="G20" s="88">
        <v>600</v>
      </c>
      <c r="H20" s="88">
        <v>742</v>
      </c>
      <c r="I20" s="82">
        <f t="shared" si="4"/>
        <v>13</v>
      </c>
      <c r="J20" s="89">
        <v>8</v>
      </c>
      <c r="K20" s="89">
        <v>5</v>
      </c>
      <c r="L20" s="82">
        <f t="shared" si="5"/>
        <v>42</v>
      </c>
      <c r="M20" s="89">
        <v>29</v>
      </c>
      <c r="N20" s="89">
        <v>13</v>
      </c>
      <c r="O20" s="82">
        <f t="shared" si="0"/>
        <v>1819</v>
      </c>
      <c r="P20" s="82">
        <f t="shared" si="6"/>
        <v>930</v>
      </c>
      <c r="Q20" s="82">
        <f t="shared" si="6"/>
        <v>889</v>
      </c>
      <c r="R20" s="82">
        <f t="shared" si="7"/>
        <v>1269</v>
      </c>
      <c r="S20" s="89">
        <v>650</v>
      </c>
      <c r="T20" s="89">
        <v>619</v>
      </c>
      <c r="U20" s="82">
        <f t="shared" si="8"/>
        <v>550</v>
      </c>
      <c r="V20" s="99">
        <v>280</v>
      </c>
      <c r="W20" s="99">
        <v>270</v>
      </c>
    </row>
    <row r="21" spans="1:23">
      <c r="A21" s="99">
        <f t="shared" si="9"/>
        <v>13</v>
      </c>
      <c r="B21" s="83" t="s">
        <v>92</v>
      </c>
      <c r="C21" s="94">
        <f t="shared" si="1"/>
        <v>2067</v>
      </c>
      <c r="D21" s="94">
        <f t="shared" si="2"/>
        <v>820</v>
      </c>
      <c r="E21" s="94">
        <f t="shared" si="2"/>
        <v>1247</v>
      </c>
      <c r="F21" s="81">
        <f t="shared" si="3"/>
        <v>1969</v>
      </c>
      <c r="G21" s="88">
        <v>780</v>
      </c>
      <c r="H21" s="88">
        <v>1189</v>
      </c>
      <c r="I21" s="82">
        <f t="shared" si="4"/>
        <v>13</v>
      </c>
      <c r="J21" s="89">
        <v>5</v>
      </c>
      <c r="K21" s="89">
        <v>8</v>
      </c>
      <c r="L21" s="82">
        <f t="shared" si="5"/>
        <v>85</v>
      </c>
      <c r="M21" s="89">
        <v>35</v>
      </c>
      <c r="N21" s="89">
        <v>50</v>
      </c>
      <c r="O21" s="82">
        <f t="shared" si="0"/>
        <v>2647</v>
      </c>
      <c r="P21" s="82">
        <f t="shared" si="6"/>
        <v>1040</v>
      </c>
      <c r="Q21" s="82">
        <f t="shared" si="6"/>
        <v>1607</v>
      </c>
      <c r="R21" s="82">
        <f t="shared" si="7"/>
        <v>1897</v>
      </c>
      <c r="S21" s="89">
        <v>760</v>
      </c>
      <c r="T21" s="89">
        <v>1137</v>
      </c>
      <c r="U21" s="82">
        <f t="shared" si="8"/>
        <v>750</v>
      </c>
      <c r="V21" s="99">
        <v>280</v>
      </c>
      <c r="W21" s="99">
        <v>470</v>
      </c>
    </row>
    <row r="22" spans="1:23">
      <c r="A22" s="99">
        <f t="shared" si="9"/>
        <v>14</v>
      </c>
      <c r="B22" s="90" t="s">
        <v>29</v>
      </c>
      <c r="C22" s="94">
        <f t="shared" si="1"/>
        <v>2089</v>
      </c>
      <c r="D22" s="94">
        <f t="shared" si="2"/>
        <v>20</v>
      </c>
      <c r="E22" s="94">
        <f t="shared" si="2"/>
        <v>2069</v>
      </c>
      <c r="F22" s="81">
        <f t="shared" si="3"/>
        <v>1954</v>
      </c>
      <c r="G22" s="88">
        <v>16</v>
      </c>
      <c r="H22" s="88">
        <v>1938</v>
      </c>
      <c r="I22" s="82">
        <f t="shared" si="4"/>
        <v>74</v>
      </c>
      <c r="J22" s="89">
        <v>2</v>
      </c>
      <c r="K22" s="89">
        <v>72</v>
      </c>
      <c r="L22" s="82">
        <f t="shared" si="5"/>
        <v>61</v>
      </c>
      <c r="M22" s="89">
        <v>2</v>
      </c>
      <c r="N22" s="89">
        <v>59</v>
      </c>
      <c r="O22" s="82">
        <f t="shared" si="0"/>
        <v>2463</v>
      </c>
      <c r="P22" s="82">
        <f t="shared" si="6"/>
        <v>8</v>
      </c>
      <c r="Q22" s="82">
        <f t="shared" si="6"/>
        <v>2455</v>
      </c>
      <c r="R22" s="82">
        <f t="shared" si="7"/>
        <v>2163</v>
      </c>
      <c r="S22" s="89">
        <v>4</v>
      </c>
      <c r="T22" s="89">
        <v>2159</v>
      </c>
      <c r="U22" s="82">
        <f t="shared" si="8"/>
        <v>300</v>
      </c>
      <c r="V22" s="99">
        <v>4</v>
      </c>
      <c r="W22" s="99">
        <v>296</v>
      </c>
    </row>
    <row r="23" spans="1:23">
      <c r="A23" s="99">
        <f t="shared" si="9"/>
        <v>15</v>
      </c>
      <c r="B23" s="83" t="s">
        <v>30</v>
      </c>
      <c r="C23" s="94">
        <f t="shared" si="1"/>
        <v>3680</v>
      </c>
      <c r="D23" s="94">
        <f t="shared" si="2"/>
        <v>1834</v>
      </c>
      <c r="E23" s="94">
        <f t="shared" si="2"/>
        <v>1846</v>
      </c>
      <c r="F23" s="81">
        <f t="shared" si="3"/>
        <v>3547</v>
      </c>
      <c r="G23" s="88">
        <v>1773</v>
      </c>
      <c r="H23" s="88">
        <v>1774</v>
      </c>
      <c r="I23" s="82">
        <f t="shared" si="4"/>
        <v>73</v>
      </c>
      <c r="J23" s="89">
        <v>33</v>
      </c>
      <c r="K23" s="89">
        <v>40</v>
      </c>
      <c r="L23" s="82">
        <f t="shared" si="5"/>
        <v>60</v>
      </c>
      <c r="M23" s="89">
        <v>28</v>
      </c>
      <c r="N23" s="89">
        <v>32</v>
      </c>
      <c r="O23" s="82">
        <f t="shared" si="0"/>
        <v>4625</v>
      </c>
      <c r="P23" s="82">
        <f t="shared" si="6"/>
        <v>2163</v>
      </c>
      <c r="Q23" s="82">
        <f t="shared" si="6"/>
        <v>2462</v>
      </c>
      <c r="R23" s="82">
        <f t="shared" si="7"/>
        <v>3625</v>
      </c>
      <c r="S23" s="89">
        <v>1703</v>
      </c>
      <c r="T23" s="89">
        <v>1922</v>
      </c>
      <c r="U23" s="82">
        <f t="shared" si="8"/>
        <v>1000</v>
      </c>
      <c r="V23" s="99">
        <v>460</v>
      </c>
      <c r="W23" s="99">
        <v>540</v>
      </c>
    </row>
    <row r="24" spans="1:23" s="7" customFormat="1">
      <c r="A24" s="102">
        <f t="shared" si="9"/>
        <v>16</v>
      </c>
      <c r="B24" s="83" t="s">
        <v>31</v>
      </c>
      <c r="C24" s="103">
        <f t="shared" si="1"/>
        <v>1626</v>
      </c>
      <c r="D24" s="94">
        <f t="shared" si="2"/>
        <v>142</v>
      </c>
      <c r="E24" s="94">
        <f t="shared" si="2"/>
        <v>1484</v>
      </c>
      <c r="F24" s="81">
        <f t="shared" si="3"/>
        <v>1535</v>
      </c>
      <c r="G24" s="104">
        <v>135</v>
      </c>
      <c r="H24" s="104">
        <v>1400</v>
      </c>
      <c r="I24" s="82">
        <f t="shared" si="4"/>
        <v>58</v>
      </c>
      <c r="J24" s="105">
        <v>5</v>
      </c>
      <c r="K24" s="105">
        <v>53</v>
      </c>
      <c r="L24" s="82">
        <f t="shared" si="5"/>
        <v>33</v>
      </c>
      <c r="M24" s="105">
        <v>2</v>
      </c>
      <c r="N24" s="105">
        <v>31</v>
      </c>
      <c r="O24" s="87">
        <f t="shared" si="0"/>
        <v>2183</v>
      </c>
      <c r="P24" s="82">
        <f t="shared" si="6"/>
        <v>128</v>
      </c>
      <c r="Q24" s="82">
        <f t="shared" si="6"/>
        <v>2055</v>
      </c>
      <c r="R24" s="82">
        <f t="shared" si="7"/>
        <v>1683</v>
      </c>
      <c r="S24" s="105">
        <v>83</v>
      </c>
      <c r="T24" s="105">
        <v>1600</v>
      </c>
      <c r="U24" s="82">
        <f t="shared" si="8"/>
        <v>500</v>
      </c>
      <c r="V24" s="102">
        <v>45</v>
      </c>
      <c r="W24" s="102">
        <v>455</v>
      </c>
    </row>
    <row r="25" spans="1:23" s="7" customFormat="1">
      <c r="A25" s="102">
        <f t="shared" si="9"/>
        <v>17</v>
      </c>
      <c r="B25" s="83" t="s">
        <v>93</v>
      </c>
      <c r="C25" s="103">
        <f t="shared" si="1"/>
        <v>9618</v>
      </c>
      <c r="D25" s="94">
        <f t="shared" si="2"/>
        <v>2873</v>
      </c>
      <c r="E25" s="94">
        <f t="shared" si="2"/>
        <v>6745</v>
      </c>
      <c r="F25" s="81">
        <f t="shared" si="3"/>
        <v>9345</v>
      </c>
      <c r="G25" s="104">
        <v>2805</v>
      </c>
      <c r="H25" s="104">
        <v>6540</v>
      </c>
      <c r="I25" s="82">
        <f t="shared" si="4"/>
        <v>53</v>
      </c>
      <c r="J25" s="105">
        <v>13</v>
      </c>
      <c r="K25" s="105">
        <v>40</v>
      </c>
      <c r="L25" s="82">
        <f t="shared" si="5"/>
        <v>220</v>
      </c>
      <c r="M25" s="105">
        <v>55</v>
      </c>
      <c r="N25" s="105">
        <v>165</v>
      </c>
      <c r="O25" s="87">
        <f t="shared" si="0"/>
        <v>14857</v>
      </c>
      <c r="P25" s="82">
        <f t="shared" si="6"/>
        <v>4800</v>
      </c>
      <c r="Q25" s="82">
        <f t="shared" si="6"/>
        <v>10057</v>
      </c>
      <c r="R25" s="82">
        <f t="shared" si="7"/>
        <v>11457</v>
      </c>
      <c r="S25" s="105">
        <v>3780</v>
      </c>
      <c r="T25" s="105">
        <v>7677</v>
      </c>
      <c r="U25" s="82">
        <f t="shared" si="8"/>
        <v>3400</v>
      </c>
      <c r="V25" s="105">
        <v>1020</v>
      </c>
      <c r="W25" s="105">
        <v>2380</v>
      </c>
    </row>
    <row r="26" spans="1:23">
      <c r="A26" s="99">
        <f t="shared" si="9"/>
        <v>18</v>
      </c>
      <c r="B26" s="83" t="s">
        <v>94</v>
      </c>
      <c r="C26" s="94">
        <f t="shared" si="1"/>
        <v>1233</v>
      </c>
      <c r="D26" s="94">
        <f t="shared" si="2"/>
        <v>290</v>
      </c>
      <c r="E26" s="94">
        <f t="shared" si="2"/>
        <v>943</v>
      </c>
      <c r="F26" s="81">
        <f t="shared" si="3"/>
        <v>1233</v>
      </c>
      <c r="G26" s="88">
        <v>290</v>
      </c>
      <c r="H26" s="88">
        <v>943</v>
      </c>
      <c r="I26" s="96">
        <v>0</v>
      </c>
      <c r="J26" s="96">
        <v>0</v>
      </c>
      <c r="K26" s="96">
        <v>0</v>
      </c>
      <c r="L26" s="106">
        <v>0</v>
      </c>
      <c r="M26" s="96">
        <v>0</v>
      </c>
      <c r="N26" s="96">
        <v>0</v>
      </c>
      <c r="O26" s="82">
        <f t="shared" si="0"/>
        <v>780</v>
      </c>
      <c r="P26" s="82">
        <f t="shared" si="6"/>
        <v>156</v>
      </c>
      <c r="Q26" s="82">
        <f t="shared" si="6"/>
        <v>624</v>
      </c>
      <c r="R26" s="96">
        <v>0</v>
      </c>
      <c r="S26" s="96">
        <v>0</v>
      </c>
      <c r="T26" s="96">
        <v>0</v>
      </c>
      <c r="U26" s="82">
        <f t="shared" si="8"/>
        <v>780</v>
      </c>
      <c r="V26" s="99">
        <v>156</v>
      </c>
      <c r="W26" s="99">
        <v>624</v>
      </c>
    </row>
    <row r="27" spans="1:23" s="7" customFormat="1" ht="37.5">
      <c r="A27" s="120">
        <f t="shared" si="9"/>
        <v>19</v>
      </c>
      <c r="B27" s="107" t="s">
        <v>14</v>
      </c>
      <c r="C27" s="108">
        <f t="shared" si="1"/>
        <v>8064</v>
      </c>
      <c r="D27" s="94">
        <f t="shared" si="2"/>
        <v>3226</v>
      </c>
      <c r="E27" s="94">
        <f t="shared" si="2"/>
        <v>4838</v>
      </c>
      <c r="F27" s="81">
        <f t="shared" si="3"/>
        <v>8064</v>
      </c>
      <c r="G27" s="104">
        <v>3226</v>
      </c>
      <c r="H27" s="104">
        <v>4838</v>
      </c>
      <c r="I27" s="106">
        <v>0</v>
      </c>
      <c r="J27" s="106">
        <v>0</v>
      </c>
      <c r="K27" s="106">
        <v>0</v>
      </c>
      <c r="L27" s="106">
        <v>0</v>
      </c>
      <c r="M27" s="106">
        <v>0</v>
      </c>
      <c r="N27" s="106">
        <v>0</v>
      </c>
      <c r="O27" s="86">
        <f t="shared" si="0"/>
        <v>2250</v>
      </c>
      <c r="P27" s="82">
        <f t="shared" si="6"/>
        <v>900</v>
      </c>
      <c r="Q27" s="82">
        <f t="shared" si="6"/>
        <v>1350</v>
      </c>
      <c r="R27" s="106">
        <v>0</v>
      </c>
      <c r="S27" s="106">
        <v>0</v>
      </c>
      <c r="T27" s="106">
        <v>0</v>
      </c>
      <c r="U27" s="82">
        <f t="shared" si="8"/>
        <v>2250</v>
      </c>
      <c r="V27" s="120">
        <v>900</v>
      </c>
      <c r="W27" s="104">
        <v>1350</v>
      </c>
    </row>
    <row r="28" spans="1:23" ht="37.5" customHeight="1">
      <c r="A28" s="99"/>
      <c r="B28" s="109" t="s">
        <v>12</v>
      </c>
      <c r="C28" s="110">
        <f t="shared" si="1"/>
        <v>0</v>
      </c>
      <c r="D28" s="110"/>
      <c r="E28" s="110"/>
      <c r="F28" s="111">
        <v>0</v>
      </c>
      <c r="G28" s="111">
        <v>0</v>
      </c>
      <c r="H28" s="111">
        <v>0</v>
      </c>
      <c r="I28" s="111">
        <v>0</v>
      </c>
      <c r="J28" s="111">
        <v>0</v>
      </c>
      <c r="K28" s="111">
        <v>0</v>
      </c>
      <c r="L28" s="111">
        <v>0</v>
      </c>
      <c r="M28" s="111">
        <v>0</v>
      </c>
      <c r="N28" s="111">
        <v>0</v>
      </c>
      <c r="O28" s="81">
        <f t="shared" si="0"/>
        <v>6836</v>
      </c>
      <c r="P28" s="82">
        <f t="shared" si="6"/>
        <v>0</v>
      </c>
      <c r="Q28" s="82">
        <f t="shared" si="6"/>
        <v>0</v>
      </c>
      <c r="R28" s="88">
        <v>6836</v>
      </c>
      <c r="S28" s="111">
        <v>0</v>
      </c>
      <c r="T28" s="111">
        <v>0</v>
      </c>
      <c r="U28" s="111">
        <v>0</v>
      </c>
      <c r="V28" s="111">
        <v>0</v>
      </c>
      <c r="W28" s="111">
        <v>0</v>
      </c>
    </row>
    <row r="29" spans="1:23">
      <c r="A29" s="99"/>
      <c r="B29" s="91" t="s">
        <v>87</v>
      </c>
      <c r="C29" s="95">
        <f t="shared" ref="C29:W29" si="10">SUM(C9:C28)</f>
        <v>111811</v>
      </c>
      <c r="D29" s="95">
        <f t="shared" si="10"/>
        <v>40955</v>
      </c>
      <c r="E29" s="95">
        <f t="shared" si="10"/>
        <v>70856</v>
      </c>
      <c r="F29" s="92">
        <f t="shared" si="10"/>
        <v>109481</v>
      </c>
      <c r="G29" s="92">
        <f t="shared" si="10"/>
        <v>40271</v>
      </c>
      <c r="H29" s="92">
        <f t="shared" si="10"/>
        <v>69210</v>
      </c>
      <c r="I29" s="93">
        <f t="shared" si="10"/>
        <v>646</v>
      </c>
      <c r="J29" s="92">
        <f t="shared" si="10"/>
        <v>203</v>
      </c>
      <c r="K29" s="92">
        <f t="shared" si="10"/>
        <v>443</v>
      </c>
      <c r="L29" s="93">
        <f t="shared" si="10"/>
        <v>1684</v>
      </c>
      <c r="M29" s="93">
        <f t="shared" si="10"/>
        <v>481</v>
      </c>
      <c r="N29" s="93">
        <f t="shared" si="10"/>
        <v>1203</v>
      </c>
      <c r="O29" s="93">
        <f t="shared" si="10"/>
        <v>155384</v>
      </c>
      <c r="P29" s="93">
        <f t="shared" si="10"/>
        <v>50718</v>
      </c>
      <c r="Q29" s="93">
        <f t="shared" si="10"/>
        <v>97830</v>
      </c>
      <c r="R29" s="93">
        <f t="shared" si="10"/>
        <v>122303</v>
      </c>
      <c r="S29" s="93">
        <f t="shared" si="10"/>
        <v>39515</v>
      </c>
      <c r="T29" s="93">
        <f t="shared" si="10"/>
        <v>75952</v>
      </c>
      <c r="U29" s="93">
        <f t="shared" si="10"/>
        <v>33081</v>
      </c>
      <c r="V29" s="93">
        <f t="shared" si="10"/>
        <v>11203</v>
      </c>
      <c r="W29" s="93">
        <f t="shared" si="10"/>
        <v>21878</v>
      </c>
    </row>
    <row r="31" spans="1:23">
      <c r="B31" s="7"/>
      <c r="C31" s="112"/>
      <c r="D31" s="112"/>
      <c r="E31" s="112"/>
      <c r="F31" s="8"/>
      <c r="G31" s="113"/>
      <c r="H31" s="113"/>
      <c r="I31" s="8"/>
      <c r="J31" s="113"/>
      <c r="K31" s="8"/>
      <c r="L31" s="114"/>
      <c r="O31" s="114"/>
      <c r="P31" s="114"/>
      <c r="Q31" s="114"/>
      <c r="R31" s="115"/>
      <c r="U31" s="115"/>
    </row>
    <row r="32" spans="1:23">
      <c r="A32" s="78"/>
      <c r="B32" s="7"/>
      <c r="C32" s="7"/>
      <c r="D32" s="7"/>
      <c r="E32" s="7"/>
      <c r="F32" s="8"/>
      <c r="G32" s="8"/>
      <c r="H32" s="8"/>
      <c r="I32" s="8"/>
      <c r="J32" s="8"/>
      <c r="K32" s="8"/>
      <c r="L32" s="78"/>
      <c r="M32" s="78"/>
      <c r="N32" s="78"/>
      <c r="O32" s="78"/>
      <c r="P32" s="78"/>
      <c r="Q32" s="78"/>
    </row>
    <row r="33" spans="1:17">
      <c r="A33" s="78"/>
      <c r="B33" s="7"/>
      <c r="C33" s="7"/>
      <c r="D33" s="7"/>
      <c r="E33" s="7"/>
      <c r="F33" s="8"/>
      <c r="G33" s="8"/>
      <c r="H33" s="8"/>
      <c r="I33" s="8"/>
      <c r="J33" s="8"/>
      <c r="K33" s="8"/>
      <c r="L33" s="78"/>
      <c r="M33" s="78"/>
      <c r="N33" s="78"/>
      <c r="O33" s="78"/>
      <c r="P33" s="78"/>
      <c r="Q33" s="78"/>
    </row>
    <row r="34" spans="1:17">
      <c r="A34" s="78"/>
      <c r="B34" s="7"/>
      <c r="C34" s="7"/>
      <c r="D34" s="7"/>
      <c r="E34" s="7"/>
      <c r="F34" s="8"/>
      <c r="G34" s="8"/>
      <c r="H34" s="8"/>
      <c r="I34" s="8"/>
      <c r="J34" s="8"/>
      <c r="K34" s="8"/>
      <c r="L34" s="78"/>
      <c r="M34" s="78"/>
      <c r="N34" s="78"/>
      <c r="O34" s="78"/>
      <c r="P34" s="78"/>
      <c r="Q34" s="78"/>
    </row>
  </sheetData>
  <mergeCells count="28">
    <mergeCell ref="F7:F8"/>
    <mergeCell ref="G7:H7"/>
    <mergeCell ref="A2:U2"/>
    <mergeCell ref="A4:A8"/>
    <mergeCell ref="B4:B8"/>
    <mergeCell ref="C4:N4"/>
    <mergeCell ref="O4:W4"/>
    <mergeCell ref="C5:C8"/>
    <mergeCell ref="D5:D8"/>
    <mergeCell ref="E5:E8"/>
    <mergeCell ref="F5:N5"/>
    <mergeCell ref="O5:O8"/>
    <mergeCell ref="F6:H6"/>
    <mergeCell ref="I6:K6"/>
    <mergeCell ref="L6:N6"/>
    <mergeCell ref="R6:T6"/>
    <mergeCell ref="U6:W6"/>
    <mergeCell ref="U7:U8"/>
    <mergeCell ref="V7:W7"/>
    <mergeCell ref="I7:I8"/>
    <mergeCell ref="J7:K7"/>
    <mergeCell ref="L7:L8"/>
    <mergeCell ref="M7:N7"/>
    <mergeCell ref="R7:R8"/>
    <mergeCell ref="S7:T7"/>
    <mergeCell ref="P5:P8"/>
    <mergeCell ref="Q5:Q8"/>
    <mergeCell ref="R5:W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I39"/>
  <sheetViews>
    <sheetView topLeftCell="A3" zoomScale="80" zoomScaleNormal="80" workbookViewId="0">
      <pane xSplit="3" ySplit="6" topLeftCell="D9" activePane="bottomRight" state="frozen"/>
      <selection activeCell="A3" sqref="A3"/>
      <selection pane="topRight" activeCell="D3" sqref="D3"/>
      <selection pane="bottomLeft" activeCell="A9" sqref="A9"/>
      <selection pane="bottomRight" activeCell="A34" sqref="A34:XFD39"/>
    </sheetView>
  </sheetViews>
  <sheetFormatPr defaultColWidth="9" defaultRowHeight="18.75"/>
  <cols>
    <col min="1" max="2" width="9" style="77"/>
    <col min="3" max="3" width="36.25" style="78" customWidth="1"/>
    <col min="4" max="4" width="12.25" style="78" customWidth="1"/>
    <col min="5" max="5" width="14.875" style="78" customWidth="1"/>
    <col min="6" max="6" width="17.25" style="78" customWidth="1"/>
    <col min="7" max="7" width="10.625" style="79" customWidth="1"/>
    <col min="8" max="8" width="14.625" style="79" customWidth="1"/>
    <col min="9" max="9" width="17.875" style="79" customWidth="1"/>
    <col min="10" max="10" width="10.625" style="79" customWidth="1"/>
    <col min="11" max="11" width="15" style="79" customWidth="1"/>
    <col min="12" max="12" width="17.875" style="79" customWidth="1"/>
    <col min="13" max="13" width="10.625" style="79" customWidth="1"/>
    <col min="14" max="14" width="13.625" style="79" customWidth="1"/>
    <col min="15" max="15" width="17.5" style="79" customWidth="1"/>
    <col min="16" max="16" width="13.625" style="79" customWidth="1"/>
    <col min="17" max="17" width="14.75" style="79" customWidth="1"/>
    <col min="18" max="18" width="17.875" style="79" customWidth="1"/>
    <col min="19" max="19" width="12.625" style="78" customWidth="1"/>
    <col min="20" max="20" width="13.5" style="78" customWidth="1"/>
    <col min="21" max="21" width="17.25" style="78" customWidth="1"/>
    <col min="22" max="22" width="10.625" style="78" customWidth="1"/>
    <col min="23" max="23" width="13.5" style="78" customWidth="1"/>
    <col min="24" max="24" width="17.75" style="78" customWidth="1"/>
    <col min="25" max="25" width="13.625" style="78" customWidth="1"/>
    <col min="26" max="26" width="14.75" style="78" customWidth="1"/>
    <col min="27" max="27" width="17.875" style="78" customWidth="1"/>
    <col min="28" max="40" width="0" style="78" hidden="1" customWidth="1"/>
    <col min="41" max="41" width="7.625" style="78" hidden="1" customWidth="1"/>
    <col min="42" max="42" width="7.375" style="78" hidden="1" customWidth="1"/>
    <col min="43" max="43" width="7.75" style="78" hidden="1" customWidth="1"/>
    <col min="44" max="61" width="0" style="78" hidden="1" customWidth="1"/>
    <col min="62" max="16384" width="9" style="78"/>
  </cols>
  <sheetData>
    <row r="2" spans="1:61">
      <c r="A2" s="205" t="s">
        <v>89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</row>
    <row r="3" spans="1:61">
      <c r="A3" s="132"/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</row>
    <row r="4" spans="1:61">
      <c r="A4" s="206" t="s">
        <v>0</v>
      </c>
      <c r="B4" s="206" t="s">
        <v>1</v>
      </c>
      <c r="C4" s="206" t="s">
        <v>11</v>
      </c>
      <c r="D4" s="243" t="s">
        <v>95</v>
      </c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44"/>
      <c r="P4" s="209" t="s">
        <v>97</v>
      </c>
      <c r="Q4" s="210"/>
      <c r="R4" s="210"/>
      <c r="S4" s="210"/>
      <c r="T4" s="210"/>
      <c r="U4" s="210"/>
      <c r="V4" s="210"/>
      <c r="W4" s="210"/>
      <c r="X4" s="211"/>
      <c r="Y4" s="252" t="s">
        <v>106</v>
      </c>
      <c r="Z4" s="239" t="s">
        <v>8</v>
      </c>
      <c r="AA4" s="239"/>
    </row>
    <row r="5" spans="1:61" ht="18.75" customHeight="1">
      <c r="A5" s="207"/>
      <c r="B5" s="207"/>
      <c r="C5" s="207"/>
      <c r="D5" s="240" t="s">
        <v>100</v>
      </c>
      <c r="E5" s="243" t="s">
        <v>8</v>
      </c>
      <c r="F5" s="244"/>
      <c r="G5" s="245" t="s">
        <v>8</v>
      </c>
      <c r="H5" s="246"/>
      <c r="I5" s="246"/>
      <c r="J5" s="246"/>
      <c r="K5" s="246"/>
      <c r="L5" s="246"/>
      <c r="M5" s="246"/>
      <c r="N5" s="246"/>
      <c r="O5" s="247"/>
      <c r="P5" s="212" t="s">
        <v>100</v>
      </c>
      <c r="Q5" s="215" t="s">
        <v>8</v>
      </c>
      <c r="R5" s="217"/>
      <c r="S5" s="209" t="s">
        <v>8</v>
      </c>
      <c r="T5" s="210"/>
      <c r="U5" s="210"/>
      <c r="V5" s="210"/>
      <c r="W5" s="210"/>
      <c r="X5" s="211"/>
      <c r="Y5" s="252"/>
      <c r="Z5" s="248" t="s">
        <v>32</v>
      </c>
      <c r="AA5" s="248" t="s">
        <v>10</v>
      </c>
    </row>
    <row r="6" spans="1:61" ht="63.75" customHeight="1">
      <c r="A6" s="207"/>
      <c r="B6" s="207"/>
      <c r="C6" s="207"/>
      <c r="D6" s="241"/>
      <c r="E6" s="249" t="s">
        <v>32</v>
      </c>
      <c r="F6" s="249" t="s">
        <v>10</v>
      </c>
      <c r="G6" s="256" t="s">
        <v>98</v>
      </c>
      <c r="H6" s="257"/>
      <c r="I6" s="258"/>
      <c r="J6" s="259" t="s">
        <v>15</v>
      </c>
      <c r="K6" s="260"/>
      <c r="L6" s="261"/>
      <c r="M6" s="262" t="s">
        <v>16</v>
      </c>
      <c r="N6" s="263"/>
      <c r="O6" s="264"/>
      <c r="P6" s="213"/>
      <c r="Q6" s="229" t="s">
        <v>32</v>
      </c>
      <c r="R6" s="229" t="s">
        <v>10</v>
      </c>
      <c r="S6" s="226" t="s">
        <v>17</v>
      </c>
      <c r="T6" s="227"/>
      <c r="U6" s="228"/>
      <c r="V6" s="223" t="s">
        <v>99</v>
      </c>
      <c r="W6" s="224"/>
      <c r="X6" s="225"/>
      <c r="Y6" s="252"/>
      <c r="Z6" s="248"/>
      <c r="AA6" s="248"/>
    </row>
    <row r="7" spans="1:61" ht="18.75" customHeight="1">
      <c r="A7" s="207"/>
      <c r="B7" s="207"/>
      <c r="C7" s="207"/>
      <c r="D7" s="241"/>
      <c r="E7" s="250"/>
      <c r="F7" s="250"/>
      <c r="G7" s="249" t="s">
        <v>96</v>
      </c>
      <c r="H7" s="235" t="s">
        <v>8</v>
      </c>
      <c r="I7" s="236"/>
      <c r="J7" s="253" t="s">
        <v>96</v>
      </c>
      <c r="K7" s="235" t="s">
        <v>8</v>
      </c>
      <c r="L7" s="236"/>
      <c r="M7" s="253" t="s">
        <v>96</v>
      </c>
      <c r="N7" s="235" t="s">
        <v>8</v>
      </c>
      <c r="O7" s="236"/>
      <c r="P7" s="213"/>
      <c r="Q7" s="231"/>
      <c r="R7" s="231"/>
      <c r="S7" s="203" t="s">
        <v>96</v>
      </c>
      <c r="T7" s="218" t="s">
        <v>8</v>
      </c>
      <c r="U7" s="219"/>
      <c r="V7" s="203" t="s">
        <v>96</v>
      </c>
      <c r="W7" s="218" t="s">
        <v>8</v>
      </c>
      <c r="X7" s="219"/>
      <c r="Y7" s="252"/>
      <c r="Z7" s="248"/>
      <c r="AA7" s="248"/>
    </row>
    <row r="8" spans="1:61" ht="75">
      <c r="A8" s="208"/>
      <c r="B8" s="208"/>
      <c r="C8" s="208"/>
      <c r="D8" s="242"/>
      <c r="E8" s="251"/>
      <c r="F8" s="251"/>
      <c r="G8" s="251"/>
      <c r="H8" s="133" t="s">
        <v>32</v>
      </c>
      <c r="I8" s="133" t="s">
        <v>10</v>
      </c>
      <c r="J8" s="254"/>
      <c r="K8" s="133" t="s">
        <v>32</v>
      </c>
      <c r="L8" s="133" t="s">
        <v>10</v>
      </c>
      <c r="M8" s="254"/>
      <c r="N8" s="133" t="s">
        <v>32</v>
      </c>
      <c r="O8" s="133" t="s">
        <v>10</v>
      </c>
      <c r="P8" s="214"/>
      <c r="Q8" s="230"/>
      <c r="R8" s="230"/>
      <c r="S8" s="204"/>
      <c r="T8" s="101" t="s">
        <v>32</v>
      </c>
      <c r="U8" s="101" t="s">
        <v>10</v>
      </c>
      <c r="V8" s="204"/>
      <c r="W8" s="101" t="s">
        <v>32</v>
      </c>
      <c r="X8" s="101" t="s">
        <v>10</v>
      </c>
      <c r="Y8" s="252"/>
      <c r="Z8" s="248"/>
      <c r="AA8" s="248"/>
      <c r="AL8" s="237" t="s">
        <v>106</v>
      </c>
      <c r="AM8" s="237"/>
      <c r="AN8" s="237"/>
      <c r="AO8" s="237"/>
      <c r="AP8" s="237"/>
      <c r="AQ8" s="238"/>
      <c r="AR8" s="232" t="s">
        <v>121</v>
      </c>
      <c r="AS8" s="233"/>
      <c r="AT8" s="233"/>
      <c r="AU8" s="233"/>
      <c r="AV8" s="233"/>
      <c r="AW8" s="234"/>
      <c r="AX8" s="232" t="s">
        <v>122</v>
      </c>
      <c r="AY8" s="233"/>
      <c r="AZ8" s="233"/>
      <c r="BA8" s="233"/>
      <c r="BB8" s="233"/>
      <c r="BC8" s="234"/>
      <c r="BD8" s="232" t="s">
        <v>123</v>
      </c>
      <c r="BE8" s="233"/>
      <c r="BF8" s="233"/>
      <c r="BG8" s="233"/>
      <c r="BH8" s="233"/>
      <c r="BI8" s="234"/>
    </row>
    <row r="9" spans="1:61">
      <c r="A9" s="99">
        <v>1</v>
      </c>
      <c r="B9" s="99">
        <v>11</v>
      </c>
      <c r="C9" s="80" t="s">
        <v>19</v>
      </c>
      <c r="D9" s="134">
        <f t="shared" ref="D9:D28" si="0">+G9+J9+M9</f>
        <v>39345</v>
      </c>
      <c r="E9" s="134">
        <f t="shared" ref="E9:E27" si="1">H9+K9+N9</f>
        <v>16087</v>
      </c>
      <c r="F9" s="134">
        <f t="shared" ref="F9:F27" si="2">I9+L9+O9</f>
        <v>23258</v>
      </c>
      <c r="G9" s="135">
        <f t="shared" ref="G9:G27" si="3">+H9+I9</f>
        <v>39040</v>
      </c>
      <c r="H9" s="135">
        <v>15998</v>
      </c>
      <c r="I9" s="135">
        <v>23042</v>
      </c>
      <c r="J9" s="136">
        <f t="shared" ref="J9:J21" si="4">+K9+L9</f>
        <v>145</v>
      </c>
      <c r="K9" s="136">
        <v>47</v>
      </c>
      <c r="L9" s="136">
        <v>98</v>
      </c>
      <c r="M9" s="136">
        <f t="shared" ref="M9:M21" si="5">+N9+O9</f>
        <v>160</v>
      </c>
      <c r="N9" s="136">
        <v>42</v>
      </c>
      <c r="O9" s="136">
        <v>118</v>
      </c>
      <c r="P9" s="82">
        <f t="shared" ref="P9" si="6">+S9+V9</f>
        <v>59517</v>
      </c>
      <c r="Q9" s="82">
        <f t="shared" ref="Q9:Q28" si="7">T9+W9</f>
        <v>22949</v>
      </c>
      <c r="R9" s="82">
        <f t="shared" ref="R9:R28" si="8">U9+X9</f>
        <v>36568</v>
      </c>
      <c r="S9" s="82">
        <f t="shared" ref="S9:S21" si="9">+T9+U9</f>
        <v>48676</v>
      </c>
      <c r="T9" s="82">
        <v>18614</v>
      </c>
      <c r="U9" s="82">
        <v>30062</v>
      </c>
      <c r="V9" s="82">
        <f t="shared" ref="V9:V27" si="10">+W9+X9</f>
        <v>10841</v>
      </c>
      <c r="W9" s="89">
        <v>4335</v>
      </c>
      <c r="X9" s="89">
        <v>6506</v>
      </c>
      <c r="Y9" s="137">
        <f t="shared" ref="Y9:Y27" si="11">+Z9+AA9</f>
        <v>98862</v>
      </c>
      <c r="Z9" s="137">
        <f t="shared" ref="Z9:Z28" si="12">+E9+Q9</f>
        <v>39036</v>
      </c>
      <c r="AA9" s="137">
        <f t="shared" ref="AA9:AA28" si="13">+F9+R9</f>
        <v>59826</v>
      </c>
      <c r="AL9" s="78">
        <v>98862</v>
      </c>
      <c r="AM9" s="78">
        <v>39036</v>
      </c>
      <c r="AN9" s="78">
        <v>59826</v>
      </c>
      <c r="AO9" s="171">
        <f>+AL9-Y9</f>
        <v>0</v>
      </c>
      <c r="AP9" s="171">
        <f t="shared" ref="AP9:AQ24" si="14">+AM9-Z9</f>
        <v>0</v>
      </c>
      <c r="AQ9" s="171">
        <f t="shared" si="14"/>
        <v>0</v>
      </c>
      <c r="AR9" s="173">
        <v>39040</v>
      </c>
      <c r="AS9" s="174">
        <v>15998</v>
      </c>
      <c r="AT9" s="174">
        <v>23042</v>
      </c>
      <c r="AU9" s="175">
        <f>+AR9-G9</f>
        <v>0</v>
      </c>
      <c r="AV9" s="175">
        <f t="shared" ref="AV9:AW24" si="15">+AS9-H9</f>
        <v>0</v>
      </c>
      <c r="AW9" s="176">
        <f t="shared" si="15"/>
        <v>0</v>
      </c>
      <c r="AX9" s="173">
        <v>145</v>
      </c>
      <c r="AY9" s="174">
        <v>47</v>
      </c>
      <c r="AZ9" s="174">
        <v>98</v>
      </c>
      <c r="BA9" s="175">
        <f>+AX9-J9</f>
        <v>0</v>
      </c>
      <c r="BB9" s="175">
        <f t="shared" ref="BB9:BC24" si="16">+AY9-K9</f>
        <v>0</v>
      </c>
      <c r="BC9" s="176">
        <f t="shared" si="16"/>
        <v>0</v>
      </c>
      <c r="BD9" s="173">
        <v>160</v>
      </c>
      <c r="BE9" s="174">
        <v>42</v>
      </c>
      <c r="BF9" s="174">
        <v>118</v>
      </c>
      <c r="BG9" s="175">
        <f>+BD9-M9</f>
        <v>0</v>
      </c>
      <c r="BH9" s="175">
        <f t="shared" ref="BH9:BI24" si="17">+BE9-N9</f>
        <v>0</v>
      </c>
      <c r="BI9" s="176">
        <f t="shared" si="17"/>
        <v>0</v>
      </c>
    </row>
    <row r="10" spans="1:61">
      <c r="A10" s="99">
        <f t="shared" ref="A10:A27" si="18">A9+1</f>
        <v>2</v>
      </c>
      <c r="B10" s="116">
        <v>21</v>
      </c>
      <c r="C10" s="83" t="s">
        <v>21</v>
      </c>
      <c r="D10" s="134">
        <f t="shared" si="0"/>
        <v>3960</v>
      </c>
      <c r="E10" s="134">
        <f t="shared" si="1"/>
        <v>1572</v>
      </c>
      <c r="F10" s="134">
        <f t="shared" si="2"/>
        <v>2388</v>
      </c>
      <c r="G10" s="135">
        <f t="shared" si="3"/>
        <v>3880</v>
      </c>
      <c r="H10" s="140">
        <v>1552</v>
      </c>
      <c r="I10" s="140">
        <v>2328</v>
      </c>
      <c r="J10" s="136">
        <f t="shared" si="4"/>
        <v>0</v>
      </c>
      <c r="K10" s="141">
        <v>0</v>
      </c>
      <c r="L10" s="141">
        <v>0</v>
      </c>
      <c r="M10" s="136">
        <f t="shared" si="5"/>
        <v>80</v>
      </c>
      <c r="N10" s="141">
        <v>20</v>
      </c>
      <c r="O10" s="141">
        <v>60</v>
      </c>
      <c r="P10" s="82">
        <f t="shared" ref="P10:P28" si="19">+S10+V10</f>
        <v>5374</v>
      </c>
      <c r="Q10" s="82">
        <f t="shared" si="7"/>
        <v>2061</v>
      </c>
      <c r="R10" s="82">
        <f t="shared" si="8"/>
        <v>3313</v>
      </c>
      <c r="S10" s="82">
        <f t="shared" si="9"/>
        <v>4574</v>
      </c>
      <c r="T10" s="87">
        <v>1822</v>
      </c>
      <c r="U10" s="87">
        <v>2752</v>
      </c>
      <c r="V10" s="82">
        <f t="shared" si="10"/>
        <v>800</v>
      </c>
      <c r="W10" s="89">
        <v>239</v>
      </c>
      <c r="X10" s="89">
        <v>561</v>
      </c>
      <c r="Y10" s="137">
        <f t="shared" si="11"/>
        <v>9334</v>
      </c>
      <c r="Z10" s="137">
        <f t="shared" si="12"/>
        <v>3633</v>
      </c>
      <c r="AA10" s="137">
        <f t="shared" si="13"/>
        <v>5701</v>
      </c>
      <c r="AL10" s="78">
        <v>9334</v>
      </c>
      <c r="AM10" s="78">
        <v>3633</v>
      </c>
      <c r="AN10" s="78">
        <v>5701</v>
      </c>
      <c r="AO10" s="171">
        <f t="shared" ref="AO10:AQ29" si="20">+AL10-Y10</f>
        <v>0</v>
      </c>
      <c r="AP10" s="171">
        <f t="shared" si="14"/>
        <v>0</v>
      </c>
      <c r="AQ10" s="171">
        <f t="shared" si="14"/>
        <v>0</v>
      </c>
      <c r="AR10" s="173">
        <v>3880</v>
      </c>
      <c r="AS10" s="174">
        <v>1552</v>
      </c>
      <c r="AT10" s="174">
        <v>2328</v>
      </c>
      <c r="AU10" s="175">
        <f t="shared" ref="AU10:AW29" si="21">+AR10-G10</f>
        <v>0</v>
      </c>
      <c r="AV10" s="175">
        <f t="shared" si="15"/>
        <v>0</v>
      </c>
      <c r="AW10" s="176">
        <f t="shared" si="15"/>
        <v>0</v>
      </c>
      <c r="AX10" s="173">
        <v>0</v>
      </c>
      <c r="AY10" s="174">
        <v>0</v>
      </c>
      <c r="AZ10" s="174">
        <v>0</v>
      </c>
      <c r="BA10" s="175">
        <f t="shared" ref="BA10:BC29" si="22">+AX10-J10</f>
        <v>0</v>
      </c>
      <c r="BB10" s="175">
        <f t="shared" si="16"/>
        <v>0</v>
      </c>
      <c r="BC10" s="176">
        <f t="shared" si="16"/>
        <v>0</v>
      </c>
      <c r="BD10" s="173">
        <v>80</v>
      </c>
      <c r="BE10" s="174">
        <v>20</v>
      </c>
      <c r="BF10" s="174">
        <v>60</v>
      </c>
      <c r="BG10" s="175">
        <f t="shared" ref="BG10:BI29" si="23">+BD10-M10</f>
        <v>0</v>
      </c>
      <c r="BH10" s="175">
        <f t="shared" si="17"/>
        <v>0</v>
      </c>
      <c r="BI10" s="176">
        <f t="shared" si="17"/>
        <v>0</v>
      </c>
    </row>
    <row r="11" spans="1:61">
      <c r="A11" s="102">
        <f t="shared" si="18"/>
        <v>3</v>
      </c>
      <c r="B11" s="102">
        <v>23</v>
      </c>
      <c r="C11" s="83" t="s">
        <v>22</v>
      </c>
      <c r="D11" s="134">
        <f t="shared" si="0"/>
        <v>1856</v>
      </c>
      <c r="E11" s="134">
        <f t="shared" si="1"/>
        <v>724</v>
      </c>
      <c r="F11" s="134">
        <f t="shared" si="2"/>
        <v>1132</v>
      </c>
      <c r="G11" s="135">
        <f t="shared" si="3"/>
        <v>1763</v>
      </c>
      <c r="H11" s="138">
        <v>703</v>
      </c>
      <c r="I11" s="138">
        <v>1060</v>
      </c>
      <c r="J11" s="136">
        <f t="shared" si="4"/>
        <v>13</v>
      </c>
      <c r="K11" s="139">
        <v>0</v>
      </c>
      <c r="L11" s="139">
        <v>13</v>
      </c>
      <c r="M11" s="136">
        <f t="shared" si="5"/>
        <v>80</v>
      </c>
      <c r="N11" s="139">
        <v>21</v>
      </c>
      <c r="O11" s="139">
        <v>59</v>
      </c>
      <c r="P11" s="87">
        <f t="shared" si="19"/>
        <v>2434</v>
      </c>
      <c r="Q11" s="82">
        <f t="shared" si="7"/>
        <v>670</v>
      </c>
      <c r="R11" s="82">
        <f t="shared" si="8"/>
        <v>1764</v>
      </c>
      <c r="S11" s="82">
        <f t="shared" si="9"/>
        <v>1884</v>
      </c>
      <c r="T11" s="85">
        <v>530</v>
      </c>
      <c r="U11" s="85">
        <v>1354</v>
      </c>
      <c r="V11" s="82">
        <f t="shared" si="10"/>
        <v>550</v>
      </c>
      <c r="W11" s="105">
        <v>140</v>
      </c>
      <c r="X11" s="105">
        <v>410</v>
      </c>
      <c r="Y11" s="137">
        <f t="shared" si="11"/>
        <v>4290</v>
      </c>
      <c r="Z11" s="137">
        <f t="shared" si="12"/>
        <v>1394</v>
      </c>
      <c r="AA11" s="137">
        <f t="shared" si="13"/>
        <v>2896</v>
      </c>
      <c r="AL11" s="78">
        <v>4290</v>
      </c>
      <c r="AM11" s="78">
        <v>1398</v>
      </c>
      <c r="AN11" s="78">
        <v>2892</v>
      </c>
      <c r="AO11" s="171">
        <f t="shared" si="20"/>
        <v>0</v>
      </c>
      <c r="AP11" s="171">
        <f t="shared" si="14"/>
        <v>4</v>
      </c>
      <c r="AQ11" s="171">
        <f t="shared" si="14"/>
        <v>-4</v>
      </c>
      <c r="AR11" s="173">
        <v>1763</v>
      </c>
      <c r="AS11" s="174">
        <v>703</v>
      </c>
      <c r="AT11" s="174">
        <v>1060</v>
      </c>
      <c r="AU11" s="175">
        <f t="shared" si="21"/>
        <v>0</v>
      </c>
      <c r="AV11" s="175">
        <f t="shared" si="15"/>
        <v>0</v>
      </c>
      <c r="AW11" s="176">
        <f t="shared" si="15"/>
        <v>0</v>
      </c>
      <c r="AX11" s="173">
        <v>13</v>
      </c>
      <c r="AY11" s="174">
        <v>0</v>
      </c>
      <c r="AZ11" s="174">
        <v>13</v>
      </c>
      <c r="BA11" s="175">
        <f t="shared" si="22"/>
        <v>0</v>
      </c>
      <c r="BB11" s="175">
        <f t="shared" si="16"/>
        <v>0</v>
      </c>
      <c r="BC11" s="176">
        <f t="shared" si="16"/>
        <v>0</v>
      </c>
      <c r="BD11" s="173">
        <v>80</v>
      </c>
      <c r="BE11" s="174">
        <v>25</v>
      </c>
      <c r="BF11" s="174">
        <v>55</v>
      </c>
      <c r="BG11" s="175">
        <f t="shared" si="23"/>
        <v>0</v>
      </c>
      <c r="BH11" s="175">
        <f t="shared" si="17"/>
        <v>4</v>
      </c>
      <c r="BI11" s="176">
        <f t="shared" si="17"/>
        <v>-4</v>
      </c>
    </row>
    <row r="12" spans="1:61">
      <c r="A12" s="99">
        <f t="shared" si="18"/>
        <v>4</v>
      </c>
      <c r="B12" s="99">
        <v>24</v>
      </c>
      <c r="C12" s="83" t="s">
        <v>23</v>
      </c>
      <c r="D12" s="134">
        <f t="shared" si="0"/>
        <v>1371</v>
      </c>
      <c r="E12" s="134">
        <f t="shared" si="1"/>
        <v>50</v>
      </c>
      <c r="F12" s="134">
        <f t="shared" si="2"/>
        <v>1321</v>
      </c>
      <c r="G12" s="135">
        <f t="shared" si="3"/>
        <v>1311</v>
      </c>
      <c r="H12" s="138">
        <v>50</v>
      </c>
      <c r="I12" s="138">
        <v>1261</v>
      </c>
      <c r="J12" s="136">
        <f t="shared" si="4"/>
        <v>0</v>
      </c>
      <c r="K12" s="139">
        <v>0</v>
      </c>
      <c r="L12" s="139">
        <v>0</v>
      </c>
      <c r="M12" s="136">
        <f t="shared" si="5"/>
        <v>60</v>
      </c>
      <c r="N12" s="139">
        <v>0</v>
      </c>
      <c r="O12" s="139">
        <v>60</v>
      </c>
      <c r="P12" s="82">
        <f t="shared" si="19"/>
        <v>1725</v>
      </c>
      <c r="Q12" s="82">
        <f t="shared" si="7"/>
        <v>15</v>
      </c>
      <c r="R12" s="82">
        <f t="shared" si="8"/>
        <v>1710</v>
      </c>
      <c r="S12" s="82">
        <f t="shared" si="9"/>
        <v>1225</v>
      </c>
      <c r="T12" s="85">
        <v>5</v>
      </c>
      <c r="U12" s="85">
        <v>1220</v>
      </c>
      <c r="V12" s="82">
        <f t="shared" si="10"/>
        <v>500</v>
      </c>
      <c r="W12" s="89">
        <v>10</v>
      </c>
      <c r="X12" s="89">
        <v>490</v>
      </c>
      <c r="Y12" s="137">
        <f t="shared" si="11"/>
        <v>3096</v>
      </c>
      <c r="Z12" s="137">
        <f t="shared" si="12"/>
        <v>65</v>
      </c>
      <c r="AA12" s="137">
        <f t="shared" si="13"/>
        <v>3031</v>
      </c>
      <c r="AL12" s="78">
        <v>3096</v>
      </c>
      <c r="AM12" s="78">
        <v>65</v>
      </c>
      <c r="AN12" s="78">
        <v>3031</v>
      </c>
      <c r="AO12" s="171">
        <f t="shared" si="20"/>
        <v>0</v>
      </c>
      <c r="AP12" s="171">
        <f t="shared" si="14"/>
        <v>0</v>
      </c>
      <c r="AQ12" s="171">
        <f t="shared" si="14"/>
        <v>0</v>
      </c>
      <c r="AR12" s="173">
        <v>1311</v>
      </c>
      <c r="AS12" s="174">
        <v>50</v>
      </c>
      <c r="AT12" s="174">
        <v>1261</v>
      </c>
      <c r="AU12" s="175">
        <f t="shared" si="21"/>
        <v>0</v>
      </c>
      <c r="AV12" s="175">
        <f t="shared" si="15"/>
        <v>0</v>
      </c>
      <c r="AW12" s="176">
        <f t="shared" si="15"/>
        <v>0</v>
      </c>
      <c r="AX12" s="173">
        <v>0</v>
      </c>
      <c r="AY12" s="174">
        <v>0</v>
      </c>
      <c r="AZ12" s="174">
        <v>0</v>
      </c>
      <c r="BA12" s="175">
        <f t="shared" si="22"/>
        <v>0</v>
      </c>
      <c r="BB12" s="175">
        <f t="shared" si="16"/>
        <v>0</v>
      </c>
      <c r="BC12" s="176">
        <f t="shared" si="16"/>
        <v>0</v>
      </c>
      <c r="BD12" s="173">
        <v>60</v>
      </c>
      <c r="BE12" s="174">
        <v>0</v>
      </c>
      <c r="BF12" s="174">
        <v>60</v>
      </c>
      <c r="BG12" s="175">
        <f t="shared" si="23"/>
        <v>0</v>
      </c>
      <c r="BH12" s="175">
        <f t="shared" si="17"/>
        <v>0</v>
      </c>
      <c r="BI12" s="176">
        <f t="shared" si="17"/>
        <v>0</v>
      </c>
    </row>
    <row r="13" spans="1:61" s="7" customFormat="1">
      <c r="A13" s="99">
        <f t="shared" si="18"/>
        <v>5</v>
      </c>
      <c r="B13" s="99">
        <v>25</v>
      </c>
      <c r="C13" s="83" t="s">
        <v>24</v>
      </c>
      <c r="D13" s="134">
        <f t="shared" si="0"/>
        <v>2163</v>
      </c>
      <c r="E13" s="134">
        <f t="shared" si="1"/>
        <v>1041</v>
      </c>
      <c r="F13" s="134">
        <f t="shared" si="2"/>
        <v>1122</v>
      </c>
      <c r="G13" s="135">
        <f t="shared" si="3"/>
        <v>2128</v>
      </c>
      <c r="H13" s="142">
        <v>1034</v>
      </c>
      <c r="I13" s="142">
        <v>1094</v>
      </c>
      <c r="J13" s="136">
        <f t="shared" si="4"/>
        <v>0</v>
      </c>
      <c r="K13" s="143">
        <v>0</v>
      </c>
      <c r="L13" s="143">
        <v>0</v>
      </c>
      <c r="M13" s="136">
        <f t="shared" si="5"/>
        <v>35</v>
      </c>
      <c r="N13" s="143">
        <v>7</v>
      </c>
      <c r="O13" s="143">
        <v>28</v>
      </c>
      <c r="P13" s="82">
        <f t="shared" si="19"/>
        <v>2908</v>
      </c>
      <c r="Q13" s="82">
        <f t="shared" si="7"/>
        <v>1430</v>
      </c>
      <c r="R13" s="82">
        <f t="shared" si="8"/>
        <v>1478</v>
      </c>
      <c r="S13" s="82">
        <f t="shared" si="9"/>
        <v>2328</v>
      </c>
      <c r="T13" s="89">
        <v>1150</v>
      </c>
      <c r="U13" s="89">
        <v>1178</v>
      </c>
      <c r="V13" s="82">
        <f t="shared" si="10"/>
        <v>580</v>
      </c>
      <c r="W13" s="89">
        <v>280</v>
      </c>
      <c r="X13" s="89">
        <v>300</v>
      </c>
      <c r="Y13" s="137">
        <f t="shared" si="11"/>
        <v>5071</v>
      </c>
      <c r="Z13" s="137">
        <f t="shared" si="12"/>
        <v>2471</v>
      </c>
      <c r="AA13" s="137">
        <f t="shared" si="13"/>
        <v>2600</v>
      </c>
      <c r="AL13" s="7">
        <v>5071</v>
      </c>
      <c r="AM13" s="7">
        <v>2471</v>
      </c>
      <c r="AN13" s="7">
        <v>2600</v>
      </c>
      <c r="AO13" s="171">
        <f t="shared" si="20"/>
        <v>0</v>
      </c>
      <c r="AP13" s="171">
        <f t="shared" si="14"/>
        <v>0</v>
      </c>
      <c r="AQ13" s="171">
        <f t="shared" si="14"/>
        <v>0</v>
      </c>
      <c r="AR13" s="177">
        <v>2128</v>
      </c>
      <c r="AS13" s="43">
        <v>1034</v>
      </c>
      <c r="AT13" s="43">
        <v>1094</v>
      </c>
      <c r="AU13" s="175">
        <f t="shared" si="21"/>
        <v>0</v>
      </c>
      <c r="AV13" s="175">
        <f t="shared" si="15"/>
        <v>0</v>
      </c>
      <c r="AW13" s="176">
        <f t="shared" si="15"/>
        <v>0</v>
      </c>
      <c r="AX13" s="177">
        <v>0</v>
      </c>
      <c r="AY13" s="43">
        <v>0</v>
      </c>
      <c r="AZ13" s="43">
        <v>0</v>
      </c>
      <c r="BA13" s="175">
        <f t="shared" si="22"/>
        <v>0</v>
      </c>
      <c r="BB13" s="175">
        <f t="shared" si="16"/>
        <v>0</v>
      </c>
      <c r="BC13" s="176">
        <f t="shared" si="16"/>
        <v>0</v>
      </c>
      <c r="BD13" s="177">
        <v>35</v>
      </c>
      <c r="BE13" s="43">
        <v>7</v>
      </c>
      <c r="BF13" s="43">
        <v>28</v>
      </c>
      <c r="BG13" s="175">
        <f t="shared" si="23"/>
        <v>0</v>
      </c>
      <c r="BH13" s="175">
        <f t="shared" si="17"/>
        <v>0</v>
      </c>
      <c r="BI13" s="176">
        <f t="shared" si="17"/>
        <v>0</v>
      </c>
    </row>
    <row r="14" spans="1:61">
      <c r="A14" s="99">
        <f t="shared" si="18"/>
        <v>6</v>
      </c>
      <c r="B14" s="99">
        <v>26</v>
      </c>
      <c r="C14" s="83" t="s">
        <v>25</v>
      </c>
      <c r="D14" s="134">
        <f t="shared" si="0"/>
        <v>2619</v>
      </c>
      <c r="E14" s="134">
        <f t="shared" si="1"/>
        <v>1169</v>
      </c>
      <c r="F14" s="134">
        <f t="shared" si="2"/>
        <v>1450</v>
      </c>
      <c r="G14" s="135">
        <f t="shared" si="3"/>
        <v>2537</v>
      </c>
      <c r="H14" s="142">
        <v>1142</v>
      </c>
      <c r="I14" s="142">
        <v>1395</v>
      </c>
      <c r="J14" s="136">
        <f t="shared" si="4"/>
        <v>22</v>
      </c>
      <c r="K14" s="143">
        <v>8</v>
      </c>
      <c r="L14" s="143">
        <v>14</v>
      </c>
      <c r="M14" s="136">
        <f t="shared" si="5"/>
        <v>60</v>
      </c>
      <c r="N14" s="143">
        <v>19</v>
      </c>
      <c r="O14" s="143">
        <v>41</v>
      </c>
      <c r="P14" s="82">
        <f t="shared" si="19"/>
        <v>3400</v>
      </c>
      <c r="Q14" s="82">
        <f t="shared" si="7"/>
        <v>1249</v>
      </c>
      <c r="R14" s="82">
        <f t="shared" si="8"/>
        <v>2151</v>
      </c>
      <c r="S14" s="82">
        <f t="shared" si="9"/>
        <v>2750</v>
      </c>
      <c r="T14" s="89">
        <v>952</v>
      </c>
      <c r="U14" s="89">
        <v>1798</v>
      </c>
      <c r="V14" s="82">
        <f t="shared" si="10"/>
        <v>650</v>
      </c>
      <c r="W14" s="89">
        <v>297</v>
      </c>
      <c r="X14" s="89">
        <v>353</v>
      </c>
      <c r="Y14" s="137">
        <f t="shared" si="11"/>
        <v>6019</v>
      </c>
      <c r="Z14" s="137">
        <f t="shared" si="12"/>
        <v>2418</v>
      </c>
      <c r="AA14" s="137">
        <f t="shared" si="13"/>
        <v>3601</v>
      </c>
      <c r="AL14" s="78">
        <v>6019</v>
      </c>
      <c r="AM14" s="78">
        <v>2418</v>
      </c>
      <c r="AN14" s="78">
        <v>3601</v>
      </c>
      <c r="AO14" s="171">
        <f t="shared" si="20"/>
        <v>0</v>
      </c>
      <c r="AP14" s="171">
        <f t="shared" si="14"/>
        <v>0</v>
      </c>
      <c r="AQ14" s="171">
        <f t="shared" si="14"/>
        <v>0</v>
      </c>
      <c r="AR14" s="173">
        <v>2537</v>
      </c>
      <c r="AS14" s="174">
        <v>1142</v>
      </c>
      <c r="AT14" s="174">
        <v>1395</v>
      </c>
      <c r="AU14" s="175">
        <f t="shared" si="21"/>
        <v>0</v>
      </c>
      <c r="AV14" s="175">
        <f t="shared" si="15"/>
        <v>0</v>
      </c>
      <c r="AW14" s="176">
        <f t="shared" si="15"/>
        <v>0</v>
      </c>
      <c r="AX14" s="173">
        <v>22</v>
      </c>
      <c r="AY14" s="174">
        <v>8</v>
      </c>
      <c r="AZ14" s="174">
        <v>14</v>
      </c>
      <c r="BA14" s="175">
        <f t="shared" si="22"/>
        <v>0</v>
      </c>
      <c r="BB14" s="175">
        <f t="shared" si="16"/>
        <v>0</v>
      </c>
      <c r="BC14" s="176">
        <f t="shared" si="16"/>
        <v>0</v>
      </c>
      <c r="BD14" s="173">
        <v>60</v>
      </c>
      <c r="BE14" s="174">
        <v>19</v>
      </c>
      <c r="BF14" s="174">
        <v>41</v>
      </c>
      <c r="BG14" s="175">
        <f t="shared" si="23"/>
        <v>0</v>
      </c>
      <c r="BH14" s="175">
        <f t="shared" si="17"/>
        <v>0</v>
      </c>
      <c r="BI14" s="176">
        <f t="shared" si="17"/>
        <v>0</v>
      </c>
    </row>
    <row r="15" spans="1:61">
      <c r="A15" s="99">
        <f t="shared" si="18"/>
        <v>7</v>
      </c>
      <c r="B15" s="99">
        <v>27</v>
      </c>
      <c r="C15" s="83" t="s">
        <v>91</v>
      </c>
      <c r="D15" s="134">
        <f t="shared" si="0"/>
        <v>560</v>
      </c>
      <c r="E15" s="134">
        <f t="shared" si="1"/>
        <v>40</v>
      </c>
      <c r="F15" s="134">
        <f t="shared" si="2"/>
        <v>520</v>
      </c>
      <c r="G15" s="135">
        <f t="shared" si="3"/>
        <v>550</v>
      </c>
      <c r="H15" s="142">
        <v>38</v>
      </c>
      <c r="I15" s="142">
        <v>512</v>
      </c>
      <c r="J15" s="136">
        <f t="shared" si="4"/>
        <v>0</v>
      </c>
      <c r="K15" s="143">
        <v>0</v>
      </c>
      <c r="L15" s="143">
        <v>0</v>
      </c>
      <c r="M15" s="136">
        <f t="shared" si="5"/>
        <v>10</v>
      </c>
      <c r="N15" s="143">
        <v>2</v>
      </c>
      <c r="O15" s="143">
        <v>8</v>
      </c>
      <c r="P15" s="82">
        <f t="shared" si="19"/>
        <v>710</v>
      </c>
      <c r="Q15" s="82">
        <f t="shared" si="7"/>
        <v>23</v>
      </c>
      <c r="R15" s="82">
        <f t="shared" si="8"/>
        <v>687</v>
      </c>
      <c r="S15" s="82">
        <f t="shared" si="9"/>
        <v>510</v>
      </c>
      <c r="T15" s="89">
        <v>15</v>
      </c>
      <c r="U15" s="89">
        <v>495</v>
      </c>
      <c r="V15" s="82">
        <f t="shared" si="10"/>
        <v>200</v>
      </c>
      <c r="W15" s="89">
        <v>8</v>
      </c>
      <c r="X15" s="89">
        <v>192</v>
      </c>
      <c r="Y15" s="137">
        <f t="shared" si="11"/>
        <v>1270</v>
      </c>
      <c r="Z15" s="137">
        <f t="shared" si="12"/>
        <v>63</v>
      </c>
      <c r="AA15" s="137">
        <f t="shared" si="13"/>
        <v>1207</v>
      </c>
      <c r="AL15" s="78">
        <v>1270</v>
      </c>
      <c r="AM15" s="78">
        <v>63</v>
      </c>
      <c r="AN15" s="78">
        <v>1207</v>
      </c>
      <c r="AO15" s="171">
        <f t="shared" si="20"/>
        <v>0</v>
      </c>
      <c r="AP15" s="171">
        <f t="shared" si="14"/>
        <v>0</v>
      </c>
      <c r="AQ15" s="171">
        <f t="shared" si="14"/>
        <v>0</v>
      </c>
      <c r="AR15" s="173">
        <v>550</v>
      </c>
      <c r="AS15" s="174">
        <v>38</v>
      </c>
      <c r="AT15" s="174">
        <v>512</v>
      </c>
      <c r="AU15" s="175">
        <f t="shared" si="21"/>
        <v>0</v>
      </c>
      <c r="AV15" s="175">
        <f t="shared" si="15"/>
        <v>0</v>
      </c>
      <c r="AW15" s="176">
        <f t="shared" si="15"/>
        <v>0</v>
      </c>
      <c r="AX15" s="173">
        <v>0</v>
      </c>
      <c r="AY15" s="174">
        <v>0</v>
      </c>
      <c r="AZ15" s="174">
        <v>0</v>
      </c>
      <c r="BA15" s="175">
        <f t="shared" si="22"/>
        <v>0</v>
      </c>
      <c r="BB15" s="175">
        <f t="shared" si="16"/>
        <v>0</v>
      </c>
      <c r="BC15" s="176">
        <f t="shared" si="16"/>
        <v>0</v>
      </c>
      <c r="BD15" s="173">
        <v>10</v>
      </c>
      <c r="BE15" s="174">
        <v>2</v>
      </c>
      <c r="BF15" s="174">
        <v>8</v>
      </c>
      <c r="BG15" s="175">
        <f t="shared" si="23"/>
        <v>0</v>
      </c>
      <c r="BH15" s="175">
        <f t="shared" si="17"/>
        <v>0</v>
      </c>
      <c r="BI15" s="176">
        <f t="shared" si="17"/>
        <v>0</v>
      </c>
    </row>
    <row r="16" spans="1:61">
      <c r="A16" s="99">
        <f t="shared" si="18"/>
        <v>8</v>
      </c>
      <c r="B16" s="99">
        <v>32</v>
      </c>
      <c r="C16" s="83" t="s">
        <v>26</v>
      </c>
      <c r="D16" s="134">
        <f t="shared" si="0"/>
        <v>4237</v>
      </c>
      <c r="E16" s="134">
        <f t="shared" si="1"/>
        <v>2130</v>
      </c>
      <c r="F16" s="134">
        <f t="shared" si="2"/>
        <v>2107</v>
      </c>
      <c r="G16" s="135">
        <f t="shared" si="3"/>
        <v>4047</v>
      </c>
      <c r="H16" s="142">
        <v>2025</v>
      </c>
      <c r="I16" s="142">
        <v>2022</v>
      </c>
      <c r="J16" s="136">
        <f t="shared" si="4"/>
        <v>90</v>
      </c>
      <c r="K16" s="143">
        <v>55</v>
      </c>
      <c r="L16" s="143">
        <v>35</v>
      </c>
      <c r="M16" s="136">
        <f t="shared" si="5"/>
        <v>100</v>
      </c>
      <c r="N16" s="143">
        <v>50</v>
      </c>
      <c r="O16" s="143">
        <v>50</v>
      </c>
      <c r="P16" s="82">
        <f t="shared" si="19"/>
        <v>5139</v>
      </c>
      <c r="Q16" s="82">
        <f t="shared" si="7"/>
        <v>2575</v>
      </c>
      <c r="R16" s="82">
        <f t="shared" si="8"/>
        <v>2564</v>
      </c>
      <c r="S16" s="82">
        <f t="shared" si="9"/>
        <v>4339</v>
      </c>
      <c r="T16" s="89">
        <v>2175</v>
      </c>
      <c r="U16" s="89">
        <v>2164</v>
      </c>
      <c r="V16" s="82">
        <f t="shared" si="10"/>
        <v>800</v>
      </c>
      <c r="W16" s="89">
        <v>400</v>
      </c>
      <c r="X16" s="89">
        <v>400</v>
      </c>
      <c r="Y16" s="137">
        <f t="shared" si="11"/>
        <v>9376</v>
      </c>
      <c r="Z16" s="137">
        <f t="shared" si="12"/>
        <v>4705</v>
      </c>
      <c r="AA16" s="137">
        <f t="shared" si="13"/>
        <v>4671</v>
      </c>
      <c r="AL16" s="78">
        <v>9376</v>
      </c>
      <c r="AM16" s="78">
        <v>4705</v>
      </c>
      <c r="AN16" s="78">
        <v>4671</v>
      </c>
      <c r="AO16" s="171">
        <f t="shared" si="20"/>
        <v>0</v>
      </c>
      <c r="AP16" s="171">
        <f t="shared" si="14"/>
        <v>0</v>
      </c>
      <c r="AQ16" s="171">
        <f t="shared" si="14"/>
        <v>0</v>
      </c>
      <c r="AR16" s="173">
        <v>4047</v>
      </c>
      <c r="AS16" s="174">
        <v>2025</v>
      </c>
      <c r="AT16" s="174">
        <v>2022</v>
      </c>
      <c r="AU16" s="175">
        <f t="shared" si="21"/>
        <v>0</v>
      </c>
      <c r="AV16" s="175">
        <f t="shared" si="15"/>
        <v>0</v>
      </c>
      <c r="AW16" s="176">
        <f t="shared" si="15"/>
        <v>0</v>
      </c>
      <c r="AX16" s="173">
        <v>90</v>
      </c>
      <c r="AY16" s="174">
        <v>55</v>
      </c>
      <c r="AZ16" s="174">
        <v>35</v>
      </c>
      <c r="BA16" s="175">
        <f t="shared" si="22"/>
        <v>0</v>
      </c>
      <c r="BB16" s="175">
        <f t="shared" si="16"/>
        <v>0</v>
      </c>
      <c r="BC16" s="176">
        <f t="shared" si="16"/>
        <v>0</v>
      </c>
      <c r="BD16" s="173">
        <v>100</v>
      </c>
      <c r="BE16" s="174">
        <v>50</v>
      </c>
      <c r="BF16" s="174">
        <v>50</v>
      </c>
      <c r="BG16" s="175">
        <f t="shared" si="23"/>
        <v>0</v>
      </c>
      <c r="BH16" s="175">
        <f t="shared" si="17"/>
        <v>0</v>
      </c>
      <c r="BI16" s="176">
        <f t="shared" si="17"/>
        <v>0</v>
      </c>
    </row>
    <row r="17" spans="1:61">
      <c r="A17" s="102">
        <f t="shared" si="18"/>
        <v>9</v>
      </c>
      <c r="B17" s="102">
        <v>34</v>
      </c>
      <c r="C17" s="83" t="s">
        <v>27</v>
      </c>
      <c r="D17" s="134">
        <f t="shared" si="0"/>
        <v>3373</v>
      </c>
      <c r="E17" s="134">
        <f t="shared" si="1"/>
        <v>1888</v>
      </c>
      <c r="F17" s="134">
        <f t="shared" si="2"/>
        <v>1485</v>
      </c>
      <c r="G17" s="135">
        <f t="shared" si="3"/>
        <v>3280</v>
      </c>
      <c r="H17" s="142">
        <v>1852</v>
      </c>
      <c r="I17" s="142">
        <v>1428</v>
      </c>
      <c r="J17" s="136">
        <f t="shared" si="4"/>
        <v>13</v>
      </c>
      <c r="K17" s="143">
        <v>8</v>
      </c>
      <c r="L17" s="143">
        <v>5</v>
      </c>
      <c r="M17" s="136">
        <f t="shared" si="5"/>
        <v>80</v>
      </c>
      <c r="N17" s="143">
        <v>28</v>
      </c>
      <c r="O17" s="143">
        <v>52</v>
      </c>
      <c r="P17" s="87">
        <f t="shared" si="19"/>
        <v>4861</v>
      </c>
      <c r="Q17" s="82">
        <f t="shared" si="7"/>
        <v>2537</v>
      </c>
      <c r="R17" s="82">
        <f t="shared" si="8"/>
        <v>2324</v>
      </c>
      <c r="S17" s="82">
        <f t="shared" si="9"/>
        <v>4131</v>
      </c>
      <c r="T17" s="105">
        <v>2172</v>
      </c>
      <c r="U17" s="105">
        <v>1959</v>
      </c>
      <c r="V17" s="82">
        <f t="shared" si="10"/>
        <v>730</v>
      </c>
      <c r="W17" s="105">
        <v>365</v>
      </c>
      <c r="X17" s="105">
        <v>365</v>
      </c>
      <c r="Y17" s="137">
        <f t="shared" si="11"/>
        <v>8234</v>
      </c>
      <c r="Z17" s="137">
        <f t="shared" si="12"/>
        <v>4425</v>
      </c>
      <c r="AA17" s="137">
        <f t="shared" si="13"/>
        <v>3809</v>
      </c>
      <c r="AL17" s="78">
        <v>8234</v>
      </c>
      <c r="AM17" s="78">
        <v>4425</v>
      </c>
      <c r="AN17" s="78">
        <v>3809</v>
      </c>
      <c r="AO17" s="171">
        <f t="shared" si="20"/>
        <v>0</v>
      </c>
      <c r="AP17" s="171">
        <f t="shared" si="14"/>
        <v>0</v>
      </c>
      <c r="AQ17" s="171">
        <f t="shared" si="14"/>
        <v>0</v>
      </c>
      <c r="AR17" s="173">
        <v>3280</v>
      </c>
      <c r="AS17" s="174">
        <v>1852</v>
      </c>
      <c r="AT17" s="174">
        <v>1428</v>
      </c>
      <c r="AU17" s="175">
        <f t="shared" si="21"/>
        <v>0</v>
      </c>
      <c r="AV17" s="175">
        <f t="shared" si="15"/>
        <v>0</v>
      </c>
      <c r="AW17" s="176">
        <f t="shared" si="15"/>
        <v>0</v>
      </c>
      <c r="AX17" s="173">
        <v>13</v>
      </c>
      <c r="AY17" s="174">
        <v>8</v>
      </c>
      <c r="AZ17" s="174">
        <v>5</v>
      </c>
      <c r="BA17" s="175">
        <f t="shared" si="22"/>
        <v>0</v>
      </c>
      <c r="BB17" s="175">
        <f t="shared" si="16"/>
        <v>0</v>
      </c>
      <c r="BC17" s="176">
        <f t="shared" si="16"/>
        <v>0</v>
      </c>
      <c r="BD17" s="173">
        <v>80</v>
      </c>
      <c r="BE17" s="174">
        <v>28</v>
      </c>
      <c r="BF17" s="174">
        <v>52</v>
      </c>
      <c r="BG17" s="175">
        <f t="shared" si="23"/>
        <v>0</v>
      </c>
      <c r="BH17" s="175">
        <f t="shared" si="17"/>
        <v>0</v>
      </c>
      <c r="BI17" s="176">
        <f t="shared" si="17"/>
        <v>0</v>
      </c>
    </row>
    <row r="18" spans="1:61">
      <c r="A18" s="99">
        <f t="shared" si="18"/>
        <v>10</v>
      </c>
      <c r="B18" s="99">
        <v>37</v>
      </c>
      <c r="C18" s="83" t="s">
        <v>92</v>
      </c>
      <c r="D18" s="134">
        <f t="shared" si="0"/>
        <v>2067</v>
      </c>
      <c r="E18" s="134">
        <f t="shared" si="1"/>
        <v>819</v>
      </c>
      <c r="F18" s="134">
        <f t="shared" si="2"/>
        <v>1248</v>
      </c>
      <c r="G18" s="135">
        <f t="shared" si="3"/>
        <v>1969</v>
      </c>
      <c r="H18" s="142">
        <v>780</v>
      </c>
      <c r="I18" s="142">
        <v>1189</v>
      </c>
      <c r="J18" s="136">
        <f t="shared" si="4"/>
        <v>13</v>
      </c>
      <c r="K18" s="143">
        <v>4</v>
      </c>
      <c r="L18" s="143">
        <v>9</v>
      </c>
      <c r="M18" s="136">
        <f t="shared" si="5"/>
        <v>85</v>
      </c>
      <c r="N18" s="143">
        <v>35</v>
      </c>
      <c r="O18" s="143">
        <v>50</v>
      </c>
      <c r="P18" s="82">
        <f t="shared" si="19"/>
        <v>2647</v>
      </c>
      <c r="Q18" s="82">
        <f t="shared" si="7"/>
        <v>1040</v>
      </c>
      <c r="R18" s="82">
        <f t="shared" si="8"/>
        <v>1607</v>
      </c>
      <c r="S18" s="82">
        <f t="shared" si="9"/>
        <v>1897</v>
      </c>
      <c r="T18" s="89">
        <v>760</v>
      </c>
      <c r="U18" s="89">
        <v>1137</v>
      </c>
      <c r="V18" s="82">
        <f t="shared" si="10"/>
        <v>750</v>
      </c>
      <c r="W18" s="89">
        <v>280</v>
      </c>
      <c r="X18" s="89">
        <v>470</v>
      </c>
      <c r="Y18" s="137">
        <f t="shared" si="11"/>
        <v>4714</v>
      </c>
      <c r="Z18" s="137">
        <f t="shared" si="12"/>
        <v>1859</v>
      </c>
      <c r="AA18" s="137">
        <f t="shared" si="13"/>
        <v>2855</v>
      </c>
      <c r="AL18" s="78">
        <v>4714</v>
      </c>
      <c r="AM18" s="78">
        <v>1860</v>
      </c>
      <c r="AN18" s="78">
        <v>2854</v>
      </c>
      <c r="AO18" s="171">
        <f t="shared" si="20"/>
        <v>0</v>
      </c>
      <c r="AP18" s="171">
        <f t="shared" si="14"/>
        <v>1</v>
      </c>
      <c r="AQ18" s="171">
        <f t="shared" si="14"/>
        <v>-1</v>
      </c>
      <c r="AR18" s="173">
        <v>1969</v>
      </c>
      <c r="AS18" s="174">
        <v>780</v>
      </c>
      <c r="AT18" s="174">
        <v>1189</v>
      </c>
      <c r="AU18" s="175">
        <f t="shared" si="21"/>
        <v>0</v>
      </c>
      <c r="AV18" s="175">
        <f t="shared" si="15"/>
        <v>0</v>
      </c>
      <c r="AW18" s="176">
        <f t="shared" si="15"/>
        <v>0</v>
      </c>
      <c r="AX18" s="173">
        <v>13</v>
      </c>
      <c r="AY18" s="174">
        <v>5</v>
      </c>
      <c r="AZ18" s="174">
        <v>8</v>
      </c>
      <c r="BA18" s="175">
        <f t="shared" si="22"/>
        <v>0</v>
      </c>
      <c r="BB18" s="175">
        <f t="shared" si="16"/>
        <v>1</v>
      </c>
      <c r="BC18" s="176">
        <f t="shared" si="16"/>
        <v>-1</v>
      </c>
      <c r="BD18" s="173">
        <v>85</v>
      </c>
      <c r="BE18" s="174">
        <v>35</v>
      </c>
      <c r="BF18" s="174">
        <v>50</v>
      </c>
      <c r="BG18" s="175">
        <f t="shared" si="23"/>
        <v>0</v>
      </c>
      <c r="BH18" s="175">
        <f t="shared" si="17"/>
        <v>0</v>
      </c>
      <c r="BI18" s="176">
        <f t="shared" si="17"/>
        <v>0</v>
      </c>
    </row>
    <row r="19" spans="1:61" s="7" customFormat="1">
      <c r="A19" s="99">
        <f t="shared" si="18"/>
        <v>11</v>
      </c>
      <c r="B19" s="99">
        <v>40</v>
      </c>
      <c r="C19" s="90" t="s">
        <v>29</v>
      </c>
      <c r="D19" s="134">
        <f t="shared" si="0"/>
        <v>2089</v>
      </c>
      <c r="E19" s="134">
        <f t="shared" si="1"/>
        <v>20</v>
      </c>
      <c r="F19" s="134">
        <f t="shared" si="2"/>
        <v>2069</v>
      </c>
      <c r="G19" s="135">
        <f t="shared" si="3"/>
        <v>1954</v>
      </c>
      <c r="H19" s="142">
        <v>16</v>
      </c>
      <c r="I19" s="142">
        <v>1938</v>
      </c>
      <c r="J19" s="136">
        <f t="shared" si="4"/>
        <v>74</v>
      </c>
      <c r="K19" s="143">
        <v>2</v>
      </c>
      <c r="L19" s="143">
        <v>72</v>
      </c>
      <c r="M19" s="136">
        <f t="shared" si="5"/>
        <v>61</v>
      </c>
      <c r="N19" s="143">
        <v>2</v>
      </c>
      <c r="O19" s="143">
        <v>59</v>
      </c>
      <c r="P19" s="82">
        <f t="shared" si="19"/>
        <v>2463</v>
      </c>
      <c r="Q19" s="82">
        <f t="shared" si="7"/>
        <v>8</v>
      </c>
      <c r="R19" s="82">
        <f t="shared" si="8"/>
        <v>2455</v>
      </c>
      <c r="S19" s="82">
        <f t="shared" si="9"/>
        <v>2163</v>
      </c>
      <c r="T19" s="89">
        <v>4</v>
      </c>
      <c r="U19" s="89">
        <v>2159</v>
      </c>
      <c r="V19" s="82">
        <f t="shared" si="10"/>
        <v>300</v>
      </c>
      <c r="W19" s="89">
        <v>4</v>
      </c>
      <c r="X19" s="89">
        <v>296</v>
      </c>
      <c r="Y19" s="137">
        <f t="shared" si="11"/>
        <v>4552</v>
      </c>
      <c r="Z19" s="137">
        <f t="shared" si="12"/>
        <v>28</v>
      </c>
      <c r="AA19" s="137">
        <f t="shared" si="13"/>
        <v>4524</v>
      </c>
      <c r="AL19" s="7">
        <v>4552</v>
      </c>
      <c r="AM19" s="7">
        <v>28</v>
      </c>
      <c r="AN19" s="7">
        <v>4524</v>
      </c>
      <c r="AO19" s="171">
        <f t="shared" si="20"/>
        <v>0</v>
      </c>
      <c r="AP19" s="171">
        <f t="shared" si="14"/>
        <v>0</v>
      </c>
      <c r="AQ19" s="171">
        <f t="shared" si="14"/>
        <v>0</v>
      </c>
      <c r="AR19" s="177">
        <v>1954</v>
      </c>
      <c r="AS19" s="43">
        <v>16</v>
      </c>
      <c r="AT19" s="43">
        <v>1938</v>
      </c>
      <c r="AU19" s="175">
        <f t="shared" si="21"/>
        <v>0</v>
      </c>
      <c r="AV19" s="175">
        <f t="shared" si="15"/>
        <v>0</v>
      </c>
      <c r="AW19" s="176">
        <f t="shared" si="15"/>
        <v>0</v>
      </c>
      <c r="AX19" s="177">
        <v>74</v>
      </c>
      <c r="AY19" s="43">
        <v>2</v>
      </c>
      <c r="AZ19" s="43">
        <v>72</v>
      </c>
      <c r="BA19" s="175">
        <f t="shared" si="22"/>
        <v>0</v>
      </c>
      <c r="BB19" s="175">
        <f t="shared" si="16"/>
        <v>0</v>
      </c>
      <c r="BC19" s="176">
        <f t="shared" si="16"/>
        <v>0</v>
      </c>
      <c r="BD19" s="177">
        <v>61</v>
      </c>
      <c r="BE19" s="43">
        <v>2</v>
      </c>
      <c r="BF19" s="43">
        <v>59</v>
      </c>
      <c r="BG19" s="175">
        <f t="shared" si="23"/>
        <v>0</v>
      </c>
      <c r="BH19" s="175">
        <f t="shared" si="17"/>
        <v>0</v>
      </c>
      <c r="BI19" s="176">
        <f t="shared" si="17"/>
        <v>0</v>
      </c>
    </row>
    <row r="20" spans="1:61">
      <c r="A20" s="99">
        <f t="shared" si="18"/>
        <v>12</v>
      </c>
      <c r="B20" s="99">
        <v>42</v>
      </c>
      <c r="C20" s="83" t="s">
        <v>30</v>
      </c>
      <c r="D20" s="134">
        <f t="shared" si="0"/>
        <v>3680</v>
      </c>
      <c r="E20" s="134">
        <f t="shared" si="1"/>
        <v>1824</v>
      </c>
      <c r="F20" s="134">
        <f t="shared" si="2"/>
        <v>1856</v>
      </c>
      <c r="G20" s="135">
        <f t="shared" si="3"/>
        <v>3547</v>
      </c>
      <c r="H20" s="142">
        <v>1773</v>
      </c>
      <c r="I20" s="142">
        <v>1774</v>
      </c>
      <c r="J20" s="136">
        <f t="shared" si="4"/>
        <v>73</v>
      </c>
      <c r="K20" s="143">
        <v>23</v>
      </c>
      <c r="L20" s="143">
        <v>50</v>
      </c>
      <c r="M20" s="136">
        <f t="shared" si="5"/>
        <v>60</v>
      </c>
      <c r="N20" s="143">
        <v>28</v>
      </c>
      <c r="O20" s="143">
        <v>32</v>
      </c>
      <c r="P20" s="82">
        <f t="shared" si="19"/>
        <v>4625</v>
      </c>
      <c r="Q20" s="82">
        <f t="shared" si="7"/>
        <v>2163</v>
      </c>
      <c r="R20" s="82">
        <f t="shared" si="8"/>
        <v>2462</v>
      </c>
      <c r="S20" s="82">
        <f t="shared" si="9"/>
        <v>3625</v>
      </c>
      <c r="T20" s="89">
        <v>1703</v>
      </c>
      <c r="U20" s="89">
        <v>1922</v>
      </c>
      <c r="V20" s="82">
        <f t="shared" si="10"/>
        <v>1000</v>
      </c>
      <c r="W20" s="89">
        <v>460</v>
      </c>
      <c r="X20" s="89">
        <v>540</v>
      </c>
      <c r="Y20" s="137">
        <f t="shared" si="11"/>
        <v>8305</v>
      </c>
      <c r="Z20" s="137">
        <f t="shared" si="12"/>
        <v>3987</v>
      </c>
      <c r="AA20" s="137">
        <f t="shared" si="13"/>
        <v>4318</v>
      </c>
      <c r="AL20" s="78">
        <v>8305</v>
      </c>
      <c r="AM20" s="78">
        <v>3997</v>
      </c>
      <c r="AN20" s="78">
        <v>4308</v>
      </c>
      <c r="AO20" s="171">
        <f t="shared" si="20"/>
        <v>0</v>
      </c>
      <c r="AP20" s="171">
        <f t="shared" si="14"/>
        <v>10</v>
      </c>
      <c r="AQ20" s="171">
        <f t="shared" si="14"/>
        <v>-10</v>
      </c>
      <c r="AR20" s="173">
        <v>3547</v>
      </c>
      <c r="AS20" s="174">
        <v>1773</v>
      </c>
      <c r="AT20" s="174">
        <v>1774</v>
      </c>
      <c r="AU20" s="175">
        <f t="shared" si="21"/>
        <v>0</v>
      </c>
      <c r="AV20" s="175">
        <f t="shared" si="15"/>
        <v>0</v>
      </c>
      <c r="AW20" s="176">
        <f t="shared" si="15"/>
        <v>0</v>
      </c>
      <c r="AX20" s="173">
        <v>73</v>
      </c>
      <c r="AY20" s="174">
        <v>33</v>
      </c>
      <c r="AZ20" s="174">
        <v>40</v>
      </c>
      <c r="BA20" s="175">
        <f t="shared" si="22"/>
        <v>0</v>
      </c>
      <c r="BB20" s="175">
        <f t="shared" si="16"/>
        <v>10</v>
      </c>
      <c r="BC20" s="176">
        <f t="shared" si="16"/>
        <v>-10</v>
      </c>
      <c r="BD20" s="173">
        <v>60</v>
      </c>
      <c r="BE20" s="174">
        <v>28</v>
      </c>
      <c r="BF20" s="174">
        <v>32</v>
      </c>
      <c r="BG20" s="175">
        <f t="shared" si="23"/>
        <v>0</v>
      </c>
      <c r="BH20" s="175">
        <f t="shared" si="17"/>
        <v>0</v>
      </c>
      <c r="BI20" s="176">
        <f t="shared" si="17"/>
        <v>0</v>
      </c>
    </row>
    <row r="21" spans="1:61">
      <c r="A21" s="102">
        <f t="shared" si="18"/>
        <v>13</v>
      </c>
      <c r="B21" s="102">
        <v>45</v>
      </c>
      <c r="C21" s="83" t="s">
        <v>31</v>
      </c>
      <c r="D21" s="134">
        <f t="shared" si="0"/>
        <v>1626</v>
      </c>
      <c r="E21" s="134">
        <f t="shared" si="1"/>
        <v>142</v>
      </c>
      <c r="F21" s="134">
        <f t="shared" si="2"/>
        <v>1484</v>
      </c>
      <c r="G21" s="135">
        <f t="shared" si="3"/>
        <v>1535</v>
      </c>
      <c r="H21" s="142">
        <v>135</v>
      </c>
      <c r="I21" s="142">
        <v>1400</v>
      </c>
      <c r="J21" s="136">
        <f t="shared" si="4"/>
        <v>58</v>
      </c>
      <c r="K21" s="143">
        <v>5</v>
      </c>
      <c r="L21" s="143">
        <v>53</v>
      </c>
      <c r="M21" s="136">
        <f t="shared" si="5"/>
        <v>33</v>
      </c>
      <c r="N21" s="143">
        <v>2</v>
      </c>
      <c r="O21" s="143">
        <v>31</v>
      </c>
      <c r="P21" s="87">
        <f t="shared" si="19"/>
        <v>2183</v>
      </c>
      <c r="Q21" s="82">
        <f t="shared" si="7"/>
        <v>128</v>
      </c>
      <c r="R21" s="82">
        <f t="shared" si="8"/>
        <v>2055</v>
      </c>
      <c r="S21" s="82">
        <f t="shared" si="9"/>
        <v>1683</v>
      </c>
      <c r="T21" s="105">
        <v>83</v>
      </c>
      <c r="U21" s="105">
        <v>1600</v>
      </c>
      <c r="V21" s="82">
        <f t="shared" si="10"/>
        <v>500</v>
      </c>
      <c r="W21" s="105">
        <v>45</v>
      </c>
      <c r="X21" s="105">
        <v>455</v>
      </c>
      <c r="Y21" s="137">
        <f t="shared" si="11"/>
        <v>3809</v>
      </c>
      <c r="Z21" s="137">
        <f t="shared" si="12"/>
        <v>270</v>
      </c>
      <c r="AA21" s="137">
        <f t="shared" si="13"/>
        <v>3539</v>
      </c>
      <c r="AL21" s="78">
        <v>3809</v>
      </c>
      <c r="AM21" s="78">
        <v>270</v>
      </c>
      <c r="AN21" s="78">
        <v>3539</v>
      </c>
      <c r="AO21" s="171">
        <f t="shared" si="20"/>
        <v>0</v>
      </c>
      <c r="AP21" s="171">
        <f t="shared" si="14"/>
        <v>0</v>
      </c>
      <c r="AQ21" s="171">
        <f t="shared" si="14"/>
        <v>0</v>
      </c>
      <c r="AR21" s="173">
        <v>1535</v>
      </c>
      <c r="AS21" s="174">
        <v>135</v>
      </c>
      <c r="AT21" s="174">
        <v>1400</v>
      </c>
      <c r="AU21" s="175">
        <f t="shared" si="21"/>
        <v>0</v>
      </c>
      <c r="AV21" s="175">
        <f t="shared" si="15"/>
        <v>0</v>
      </c>
      <c r="AW21" s="176">
        <f t="shared" si="15"/>
        <v>0</v>
      </c>
      <c r="AX21" s="173">
        <v>58</v>
      </c>
      <c r="AY21" s="174">
        <v>5</v>
      </c>
      <c r="AZ21" s="174">
        <v>53</v>
      </c>
      <c r="BA21" s="175">
        <f t="shared" si="22"/>
        <v>0</v>
      </c>
      <c r="BB21" s="175">
        <f t="shared" si="16"/>
        <v>0</v>
      </c>
      <c r="BC21" s="176">
        <f t="shared" si="16"/>
        <v>0</v>
      </c>
      <c r="BD21" s="173">
        <v>33</v>
      </c>
      <c r="BE21" s="174">
        <v>2</v>
      </c>
      <c r="BF21" s="174">
        <v>31</v>
      </c>
      <c r="BG21" s="175">
        <f t="shared" si="23"/>
        <v>0</v>
      </c>
      <c r="BH21" s="175">
        <f t="shared" si="17"/>
        <v>0</v>
      </c>
      <c r="BI21" s="176">
        <f t="shared" si="17"/>
        <v>0</v>
      </c>
    </row>
    <row r="22" spans="1:61">
      <c r="A22" s="99">
        <f t="shared" si="18"/>
        <v>14</v>
      </c>
      <c r="B22" s="99">
        <v>153</v>
      </c>
      <c r="C22" s="83" t="s">
        <v>94</v>
      </c>
      <c r="D22" s="134">
        <f t="shared" si="0"/>
        <v>1233</v>
      </c>
      <c r="E22" s="134">
        <f t="shared" si="1"/>
        <v>290</v>
      </c>
      <c r="F22" s="134">
        <f t="shared" si="2"/>
        <v>943</v>
      </c>
      <c r="G22" s="135">
        <f t="shared" si="3"/>
        <v>1233</v>
      </c>
      <c r="H22" s="142">
        <v>290</v>
      </c>
      <c r="I22" s="142">
        <v>943</v>
      </c>
      <c r="J22" s="143">
        <v>0</v>
      </c>
      <c r="K22" s="143">
        <v>0</v>
      </c>
      <c r="L22" s="143">
        <v>0</v>
      </c>
      <c r="M22" s="142">
        <v>0</v>
      </c>
      <c r="N22" s="143">
        <v>0</v>
      </c>
      <c r="O22" s="143">
        <v>0</v>
      </c>
      <c r="P22" s="82">
        <f t="shared" si="19"/>
        <v>780</v>
      </c>
      <c r="Q22" s="82">
        <f t="shared" si="7"/>
        <v>156</v>
      </c>
      <c r="R22" s="82">
        <f t="shared" si="8"/>
        <v>624</v>
      </c>
      <c r="S22" s="89">
        <v>0</v>
      </c>
      <c r="T22" s="89">
        <v>0</v>
      </c>
      <c r="U22" s="89">
        <v>0</v>
      </c>
      <c r="V22" s="82">
        <f t="shared" si="10"/>
        <v>780</v>
      </c>
      <c r="W22" s="89">
        <v>156</v>
      </c>
      <c r="X22" s="89">
        <v>624</v>
      </c>
      <c r="Y22" s="137">
        <f t="shared" si="11"/>
        <v>2013</v>
      </c>
      <c r="Z22" s="137">
        <f t="shared" si="12"/>
        <v>446</v>
      </c>
      <c r="AA22" s="137">
        <f t="shared" si="13"/>
        <v>1567</v>
      </c>
      <c r="AL22" s="78">
        <v>2013</v>
      </c>
      <c r="AM22" s="78">
        <v>446</v>
      </c>
      <c r="AN22" s="78">
        <v>1567</v>
      </c>
      <c r="AO22" s="171">
        <f t="shared" si="20"/>
        <v>0</v>
      </c>
      <c r="AP22" s="171">
        <f t="shared" si="14"/>
        <v>0</v>
      </c>
      <c r="AQ22" s="171">
        <f t="shared" si="14"/>
        <v>0</v>
      </c>
      <c r="AR22" s="173">
        <v>1233</v>
      </c>
      <c r="AS22" s="174">
        <v>290</v>
      </c>
      <c r="AT22" s="174">
        <v>943</v>
      </c>
      <c r="AU22" s="175">
        <f t="shared" si="21"/>
        <v>0</v>
      </c>
      <c r="AV22" s="175">
        <f t="shared" si="15"/>
        <v>0</v>
      </c>
      <c r="AW22" s="176">
        <f t="shared" si="15"/>
        <v>0</v>
      </c>
      <c r="AX22" s="173">
        <v>0</v>
      </c>
      <c r="AY22" s="174">
        <v>0</v>
      </c>
      <c r="AZ22" s="174">
        <v>0</v>
      </c>
      <c r="BA22" s="175">
        <f t="shared" si="22"/>
        <v>0</v>
      </c>
      <c r="BB22" s="175">
        <f t="shared" si="16"/>
        <v>0</v>
      </c>
      <c r="BC22" s="176">
        <f t="shared" si="16"/>
        <v>0</v>
      </c>
      <c r="BD22" s="173">
        <v>0</v>
      </c>
      <c r="BE22" s="174">
        <v>0</v>
      </c>
      <c r="BF22" s="174">
        <v>0</v>
      </c>
      <c r="BG22" s="175">
        <f t="shared" si="23"/>
        <v>0</v>
      </c>
      <c r="BH22" s="175">
        <f t="shared" si="17"/>
        <v>0</v>
      </c>
      <c r="BI22" s="176">
        <f t="shared" si="17"/>
        <v>0</v>
      </c>
    </row>
    <row r="23" spans="1:61">
      <c r="A23" s="99">
        <f t="shared" si="18"/>
        <v>15</v>
      </c>
      <c r="B23" s="99">
        <v>188</v>
      </c>
      <c r="C23" s="83" t="s">
        <v>20</v>
      </c>
      <c r="D23" s="134">
        <f t="shared" si="0"/>
        <v>10394</v>
      </c>
      <c r="E23" s="134">
        <f t="shared" si="1"/>
        <v>2627</v>
      </c>
      <c r="F23" s="134">
        <f t="shared" si="2"/>
        <v>7767</v>
      </c>
      <c r="G23" s="135">
        <f t="shared" si="3"/>
        <v>10066</v>
      </c>
      <c r="H23" s="140">
        <v>2566</v>
      </c>
      <c r="I23" s="140">
        <v>7500</v>
      </c>
      <c r="J23" s="136">
        <f>+K23+L23</f>
        <v>13</v>
      </c>
      <c r="K23" s="141">
        <v>1</v>
      </c>
      <c r="L23" s="141">
        <v>12</v>
      </c>
      <c r="M23" s="136">
        <f>+N23+O23</f>
        <v>315</v>
      </c>
      <c r="N23" s="141">
        <v>60</v>
      </c>
      <c r="O23" s="141">
        <v>255</v>
      </c>
      <c r="P23" s="82">
        <f t="shared" si="19"/>
        <v>13856</v>
      </c>
      <c r="Q23" s="82">
        <f t="shared" si="7"/>
        <v>2230</v>
      </c>
      <c r="R23" s="82">
        <f t="shared" si="8"/>
        <v>11626</v>
      </c>
      <c r="S23" s="82">
        <f>+T23+U23</f>
        <v>10056</v>
      </c>
      <c r="T23" s="87">
        <v>1230</v>
      </c>
      <c r="U23" s="87">
        <v>8826</v>
      </c>
      <c r="V23" s="82">
        <f t="shared" si="10"/>
        <v>3800</v>
      </c>
      <c r="W23" s="89">
        <v>1000</v>
      </c>
      <c r="X23" s="89">
        <v>2800</v>
      </c>
      <c r="Y23" s="137">
        <f t="shared" si="11"/>
        <v>24250</v>
      </c>
      <c r="Z23" s="137">
        <f t="shared" si="12"/>
        <v>4857</v>
      </c>
      <c r="AA23" s="137">
        <f t="shared" si="13"/>
        <v>19393</v>
      </c>
      <c r="AL23" s="78">
        <v>24250</v>
      </c>
      <c r="AM23" s="78">
        <v>4857</v>
      </c>
      <c r="AN23" s="78">
        <v>19393</v>
      </c>
      <c r="AO23" s="171">
        <f t="shared" si="20"/>
        <v>0</v>
      </c>
      <c r="AP23" s="171">
        <f t="shared" si="14"/>
        <v>0</v>
      </c>
      <c r="AQ23" s="171">
        <f t="shared" si="14"/>
        <v>0</v>
      </c>
      <c r="AR23" s="173">
        <v>10066</v>
      </c>
      <c r="AS23" s="174">
        <v>2566</v>
      </c>
      <c r="AT23" s="174">
        <v>7500</v>
      </c>
      <c r="AU23" s="175">
        <f t="shared" si="21"/>
        <v>0</v>
      </c>
      <c r="AV23" s="175">
        <f t="shared" si="15"/>
        <v>0</v>
      </c>
      <c r="AW23" s="176">
        <f t="shared" si="15"/>
        <v>0</v>
      </c>
      <c r="AX23" s="173">
        <v>13</v>
      </c>
      <c r="AY23" s="174">
        <v>1</v>
      </c>
      <c r="AZ23" s="174">
        <v>12</v>
      </c>
      <c r="BA23" s="175">
        <f t="shared" si="22"/>
        <v>0</v>
      </c>
      <c r="BB23" s="175">
        <f t="shared" si="16"/>
        <v>0</v>
      </c>
      <c r="BC23" s="176">
        <f t="shared" si="16"/>
        <v>0</v>
      </c>
      <c r="BD23" s="173">
        <v>315</v>
      </c>
      <c r="BE23" s="174">
        <v>60</v>
      </c>
      <c r="BF23" s="174">
        <v>255</v>
      </c>
      <c r="BG23" s="175">
        <f t="shared" si="23"/>
        <v>0</v>
      </c>
      <c r="BH23" s="175">
        <f t="shared" si="17"/>
        <v>0</v>
      </c>
      <c r="BI23" s="176">
        <f t="shared" si="17"/>
        <v>0</v>
      </c>
    </row>
    <row r="24" spans="1:61" s="7" customFormat="1">
      <c r="A24" s="102">
        <f t="shared" si="18"/>
        <v>16</v>
      </c>
      <c r="B24" s="102">
        <v>225</v>
      </c>
      <c r="C24" s="83" t="s">
        <v>93</v>
      </c>
      <c r="D24" s="134">
        <f t="shared" si="0"/>
        <v>9618</v>
      </c>
      <c r="E24" s="134">
        <f t="shared" si="1"/>
        <v>2873</v>
      </c>
      <c r="F24" s="134">
        <f t="shared" si="2"/>
        <v>6745</v>
      </c>
      <c r="G24" s="135">
        <f t="shared" si="3"/>
        <v>9345</v>
      </c>
      <c r="H24" s="142">
        <v>2805</v>
      </c>
      <c r="I24" s="142">
        <v>6540</v>
      </c>
      <c r="J24" s="136">
        <f>+K24+L24</f>
        <v>53</v>
      </c>
      <c r="K24" s="143">
        <v>13</v>
      </c>
      <c r="L24" s="143">
        <v>40</v>
      </c>
      <c r="M24" s="136">
        <f>+N24+O24</f>
        <v>220</v>
      </c>
      <c r="N24" s="143">
        <v>55</v>
      </c>
      <c r="O24" s="143">
        <v>165</v>
      </c>
      <c r="P24" s="87">
        <f t="shared" si="19"/>
        <v>14857</v>
      </c>
      <c r="Q24" s="82">
        <f t="shared" si="7"/>
        <v>4800</v>
      </c>
      <c r="R24" s="82">
        <f t="shared" si="8"/>
        <v>10057</v>
      </c>
      <c r="S24" s="82">
        <f>+T24+U24</f>
        <v>11457</v>
      </c>
      <c r="T24" s="105">
        <v>3780</v>
      </c>
      <c r="U24" s="105">
        <v>7677</v>
      </c>
      <c r="V24" s="82">
        <f t="shared" si="10"/>
        <v>3400</v>
      </c>
      <c r="W24" s="105">
        <v>1020</v>
      </c>
      <c r="X24" s="105">
        <v>2380</v>
      </c>
      <c r="Y24" s="137">
        <f t="shared" si="11"/>
        <v>24475</v>
      </c>
      <c r="Z24" s="137">
        <f t="shared" si="12"/>
        <v>7673</v>
      </c>
      <c r="AA24" s="137">
        <f t="shared" si="13"/>
        <v>16802</v>
      </c>
      <c r="AL24" s="7">
        <v>24475</v>
      </c>
      <c r="AM24" s="7">
        <v>7673</v>
      </c>
      <c r="AN24" s="7">
        <v>16802</v>
      </c>
      <c r="AO24" s="171">
        <f t="shared" si="20"/>
        <v>0</v>
      </c>
      <c r="AP24" s="171">
        <f t="shared" si="14"/>
        <v>0</v>
      </c>
      <c r="AQ24" s="171">
        <f t="shared" si="14"/>
        <v>0</v>
      </c>
      <c r="AR24" s="177">
        <v>9345</v>
      </c>
      <c r="AS24" s="43">
        <v>2805</v>
      </c>
      <c r="AT24" s="43">
        <v>6540</v>
      </c>
      <c r="AU24" s="175">
        <f t="shared" si="21"/>
        <v>0</v>
      </c>
      <c r="AV24" s="175">
        <f t="shared" si="15"/>
        <v>0</v>
      </c>
      <c r="AW24" s="176">
        <f t="shared" si="15"/>
        <v>0</v>
      </c>
      <c r="AX24" s="177">
        <v>53</v>
      </c>
      <c r="AY24" s="43">
        <v>13</v>
      </c>
      <c r="AZ24" s="43">
        <v>40</v>
      </c>
      <c r="BA24" s="175">
        <f t="shared" si="22"/>
        <v>0</v>
      </c>
      <c r="BB24" s="175">
        <f t="shared" si="16"/>
        <v>0</v>
      </c>
      <c r="BC24" s="176">
        <f t="shared" si="16"/>
        <v>0</v>
      </c>
      <c r="BD24" s="177">
        <v>220</v>
      </c>
      <c r="BE24" s="43">
        <v>55</v>
      </c>
      <c r="BF24" s="43">
        <v>165</v>
      </c>
      <c r="BG24" s="175">
        <f t="shared" si="23"/>
        <v>0</v>
      </c>
      <c r="BH24" s="175">
        <f t="shared" si="17"/>
        <v>0</v>
      </c>
      <c r="BI24" s="176">
        <f t="shared" si="17"/>
        <v>0</v>
      </c>
    </row>
    <row r="25" spans="1:61" s="7" customFormat="1" ht="37.5">
      <c r="A25" s="149">
        <f t="shared" si="18"/>
        <v>17</v>
      </c>
      <c r="B25" s="149">
        <v>226</v>
      </c>
      <c r="C25" s="107" t="s">
        <v>14</v>
      </c>
      <c r="D25" s="144">
        <f t="shared" si="0"/>
        <v>8064</v>
      </c>
      <c r="E25" s="134">
        <f t="shared" si="1"/>
        <v>3226</v>
      </c>
      <c r="F25" s="134">
        <f t="shared" si="2"/>
        <v>4838</v>
      </c>
      <c r="G25" s="135">
        <f t="shared" si="3"/>
        <v>8064</v>
      </c>
      <c r="H25" s="142">
        <v>3226</v>
      </c>
      <c r="I25" s="142">
        <v>4838</v>
      </c>
      <c r="J25" s="142">
        <v>0</v>
      </c>
      <c r="K25" s="142">
        <v>0</v>
      </c>
      <c r="L25" s="142">
        <v>0</v>
      </c>
      <c r="M25" s="142">
        <v>0</v>
      </c>
      <c r="N25" s="142">
        <v>0</v>
      </c>
      <c r="O25" s="142">
        <v>0</v>
      </c>
      <c r="P25" s="86">
        <f t="shared" si="19"/>
        <v>2250</v>
      </c>
      <c r="Q25" s="82">
        <f t="shared" si="7"/>
        <v>900</v>
      </c>
      <c r="R25" s="82">
        <f t="shared" si="8"/>
        <v>1350</v>
      </c>
      <c r="S25" s="104">
        <v>0</v>
      </c>
      <c r="T25" s="104">
        <v>0</v>
      </c>
      <c r="U25" s="104">
        <v>0</v>
      </c>
      <c r="V25" s="82">
        <f t="shared" si="10"/>
        <v>2250</v>
      </c>
      <c r="W25" s="104">
        <v>900</v>
      </c>
      <c r="X25" s="104">
        <v>1350</v>
      </c>
      <c r="Y25" s="137">
        <f t="shared" si="11"/>
        <v>10314</v>
      </c>
      <c r="Z25" s="137">
        <f t="shared" si="12"/>
        <v>4126</v>
      </c>
      <c r="AA25" s="137">
        <f t="shared" si="13"/>
        <v>6188</v>
      </c>
      <c r="AL25" s="7">
        <v>10314</v>
      </c>
      <c r="AM25" s="7">
        <v>4126</v>
      </c>
      <c r="AN25" s="7">
        <v>6188</v>
      </c>
      <c r="AO25" s="171">
        <f t="shared" si="20"/>
        <v>0</v>
      </c>
      <c r="AP25" s="171">
        <f t="shared" si="20"/>
        <v>0</v>
      </c>
      <c r="AQ25" s="171">
        <f t="shared" si="20"/>
        <v>0</v>
      </c>
      <c r="AR25" s="177">
        <v>8064</v>
      </c>
      <c r="AS25" s="43">
        <v>3226</v>
      </c>
      <c r="AT25" s="43">
        <v>4838</v>
      </c>
      <c r="AU25" s="175">
        <f t="shared" si="21"/>
        <v>0</v>
      </c>
      <c r="AV25" s="175">
        <f t="shared" si="21"/>
        <v>0</v>
      </c>
      <c r="AW25" s="176">
        <f t="shared" si="21"/>
        <v>0</v>
      </c>
      <c r="AX25" s="177">
        <v>0</v>
      </c>
      <c r="AY25" s="43">
        <v>0</v>
      </c>
      <c r="AZ25" s="43">
        <v>0</v>
      </c>
      <c r="BA25" s="175">
        <f t="shared" si="22"/>
        <v>0</v>
      </c>
      <c r="BB25" s="175">
        <f t="shared" si="22"/>
        <v>0</v>
      </c>
      <c r="BC25" s="176">
        <f t="shared" si="22"/>
        <v>0</v>
      </c>
      <c r="BD25" s="177">
        <v>0</v>
      </c>
      <c r="BE25" s="43">
        <v>0</v>
      </c>
      <c r="BF25" s="43">
        <v>0</v>
      </c>
      <c r="BG25" s="175">
        <f t="shared" si="23"/>
        <v>0</v>
      </c>
      <c r="BH25" s="175">
        <f t="shared" si="23"/>
        <v>0</v>
      </c>
      <c r="BI25" s="176">
        <f t="shared" si="23"/>
        <v>0</v>
      </c>
    </row>
    <row r="26" spans="1:61">
      <c r="A26" s="99">
        <f t="shared" si="18"/>
        <v>18</v>
      </c>
      <c r="B26" s="99">
        <v>227</v>
      </c>
      <c r="C26" s="83" t="s">
        <v>90</v>
      </c>
      <c r="D26" s="134">
        <f t="shared" si="0"/>
        <v>12159</v>
      </c>
      <c r="E26" s="134">
        <f t="shared" si="1"/>
        <v>3781</v>
      </c>
      <c r="F26" s="134">
        <f t="shared" si="2"/>
        <v>8378</v>
      </c>
      <c r="G26" s="135">
        <f t="shared" si="3"/>
        <v>11890</v>
      </c>
      <c r="H26" s="138">
        <v>3686</v>
      </c>
      <c r="I26" s="138">
        <v>8204</v>
      </c>
      <c r="J26" s="136">
        <f>+K26+L26</f>
        <v>66</v>
      </c>
      <c r="K26" s="139">
        <v>18</v>
      </c>
      <c r="L26" s="139">
        <v>48</v>
      </c>
      <c r="M26" s="136">
        <f>+N26+O26</f>
        <v>203</v>
      </c>
      <c r="N26" s="139">
        <v>77</v>
      </c>
      <c r="O26" s="139">
        <v>126</v>
      </c>
      <c r="P26" s="82">
        <f t="shared" si="19"/>
        <v>17000</v>
      </c>
      <c r="Q26" s="82">
        <f t="shared" si="7"/>
        <v>4854</v>
      </c>
      <c r="R26" s="82">
        <f t="shared" si="8"/>
        <v>12146</v>
      </c>
      <c r="S26" s="82">
        <f>+T26+U26</f>
        <v>12900</v>
      </c>
      <c r="T26" s="85">
        <v>3870</v>
      </c>
      <c r="U26" s="85">
        <v>9030</v>
      </c>
      <c r="V26" s="82">
        <f t="shared" si="10"/>
        <v>4100</v>
      </c>
      <c r="W26" s="89">
        <v>984</v>
      </c>
      <c r="X26" s="89">
        <v>3116</v>
      </c>
      <c r="Y26" s="137">
        <f t="shared" si="11"/>
        <v>29159</v>
      </c>
      <c r="Z26" s="137">
        <f t="shared" si="12"/>
        <v>8635</v>
      </c>
      <c r="AA26" s="137">
        <f t="shared" si="13"/>
        <v>20524</v>
      </c>
      <c r="AL26" s="78">
        <v>29159</v>
      </c>
      <c r="AM26" s="78">
        <v>8635</v>
      </c>
      <c r="AN26" s="78">
        <v>20524</v>
      </c>
      <c r="AO26" s="171">
        <f t="shared" si="20"/>
        <v>0</v>
      </c>
      <c r="AP26" s="171">
        <f t="shared" si="20"/>
        <v>0</v>
      </c>
      <c r="AQ26" s="171">
        <f t="shared" si="20"/>
        <v>0</v>
      </c>
      <c r="AR26" s="173">
        <v>11890</v>
      </c>
      <c r="AS26" s="174">
        <v>3686</v>
      </c>
      <c r="AT26" s="174">
        <v>8204</v>
      </c>
      <c r="AU26" s="175">
        <f t="shared" si="21"/>
        <v>0</v>
      </c>
      <c r="AV26" s="175">
        <f t="shared" si="21"/>
        <v>0</v>
      </c>
      <c r="AW26" s="176">
        <f t="shared" si="21"/>
        <v>0</v>
      </c>
      <c r="AX26" s="173">
        <v>66</v>
      </c>
      <c r="AY26" s="174">
        <v>18</v>
      </c>
      <c r="AZ26" s="174">
        <v>48</v>
      </c>
      <c r="BA26" s="175">
        <f t="shared" si="22"/>
        <v>0</v>
      </c>
      <c r="BB26" s="175">
        <f t="shared" si="22"/>
        <v>0</v>
      </c>
      <c r="BC26" s="176">
        <f t="shared" si="22"/>
        <v>0</v>
      </c>
      <c r="BD26" s="173">
        <v>203</v>
      </c>
      <c r="BE26" s="174">
        <v>77</v>
      </c>
      <c r="BF26" s="174">
        <v>126</v>
      </c>
      <c r="BG26" s="175">
        <f t="shared" si="23"/>
        <v>0</v>
      </c>
      <c r="BH26" s="175">
        <f t="shared" si="23"/>
        <v>0</v>
      </c>
      <c r="BI26" s="176">
        <f t="shared" si="23"/>
        <v>0</v>
      </c>
    </row>
    <row r="27" spans="1:61" s="7" customFormat="1">
      <c r="A27" s="99">
        <f t="shared" si="18"/>
        <v>19</v>
      </c>
      <c r="B27" s="99">
        <v>228</v>
      </c>
      <c r="C27" s="90" t="s">
        <v>28</v>
      </c>
      <c r="D27" s="134">
        <f t="shared" si="0"/>
        <v>1397</v>
      </c>
      <c r="E27" s="134">
        <f t="shared" si="1"/>
        <v>759</v>
      </c>
      <c r="F27" s="134">
        <f t="shared" si="2"/>
        <v>638</v>
      </c>
      <c r="G27" s="135">
        <f t="shared" si="3"/>
        <v>1342</v>
      </c>
      <c r="H27" s="142">
        <v>726</v>
      </c>
      <c r="I27" s="142">
        <v>616</v>
      </c>
      <c r="J27" s="136">
        <f>+K27+L27</f>
        <v>13</v>
      </c>
      <c r="K27" s="143">
        <v>4</v>
      </c>
      <c r="L27" s="143">
        <v>9</v>
      </c>
      <c r="M27" s="136">
        <f>+N27+O27</f>
        <v>42</v>
      </c>
      <c r="N27" s="143">
        <v>29</v>
      </c>
      <c r="O27" s="143">
        <v>13</v>
      </c>
      <c r="P27" s="82">
        <f t="shared" si="19"/>
        <v>1819</v>
      </c>
      <c r="Q27" s="82">
        <f t="shared" si="7"/>
        <v>930</v>
      </c>
      <c r="R27" s="82">
        <f t="shared" si="8"/>
        <v>889</v>
      </c>
      <c r="S27" s="82">
        <f>+T27+U27</f>
        <v>1269</v>
      </c>
      <c r="T27" s="89">
        <v>650</v>
      </c>
      <c r="U27" s="89">
        <v>619</v>
      </c>
      <c r="V27" s="82">
        <f t="shared" si="10"/>
        <v>550</v>
      </c>
      <c r="W27" s="89">
        <v>280</v>
      </c>
      <c r="X27" s="89">
        <v>270</v>
      </c>
      <c r="Y27" s="137">
        <f t="shared" si="11"/>
        <v>3216</v>
      </c>
      <c r="Z27" s="137">
        <f t="shared" si="12"/>
        <v>1689</v>
      </c>
      <c r="AA27" s="137">
        <f t="shared" si="13"/>
        <v>1527</v>
      </c>
      <c r="AL27" s="7">
        <v>3216</v>
      </c>
      <c r="AM27" s="7">
        <v>1567</v>
      </c>
      <c r="AN27" s="7">
        <v>1649</v>
      </c>
      <c r="AO27" s="171">
        <f t="shared" si="20"/>
        <v>0</v>
      </c>
      <c r="AP27" s="171">
        <f t="shared" si="20"/>
        <v>-122</v>
      </c>
      <c r="AQ27" s="171">
        <f t="shared" si="20"/>
        <v>122</v>
      </c>
      <c r="AR27" s="177">
        <v>1342</v>
      </c>
      <c r="AS27" s="43">
        <v>600</v>
      </c>
      <c r="AT27" s="43">
        <v>742</v>
      </c>
      <c r="AU27" s="175">
        <f t="shared" si="21"/>
        <v>0</v>
      </c>
      <c r="AV27" s="175">
        <f t="shared" si="21"/>
        <v>-126</v>
      </c>
      <c r="AW27" s="176">
        <f t="shared" si="21"/>
        <v>126</v>
      </c>
      <c r="AX27" s="177">
        <v>13</v>
      </c>
      <c r="AY27" s="43">
        <v>8</v>
      </c>
      <c r="AZ27" s="43">
        <v>5</v>
      </c>
      <c r="BA27" s="175">
        <f t="shared" si="22"/>
        <v>0</v>
      </c>
      <c r="BB27" s="175">
        <f t="shared" si="22"/>
        <v>4</v>
      </c>
      <c r="BC27" s="176">
        <f t="shared" si="22"/>
        <v>-4</v>
      </c>
      <c r="BD27" s="177">
        <v>42</v>
      </c>
      <c r="BE27" s="43">
        <v>29</v>
      </c>
      <c r="BF27" s="43">
        <v>13</v>
      </c>
      <c r="BG27" s="175">
        <f t="shared" si="23"/>
        <v>0</v>
      </c>
      <c r="BH27" s="175">
        <f t="shared" si="23"/>
        <v>0</v>
      </c>
      <c r="BI27" s="176">
        <f t="shared" si="23"/>
        <v>0</v>
      </c>
    </row>
    <row r="28" spans="1:61" ht="56.25">
      <c r="A28" s="99"/>
      <c r="B28" s="99"/>
      <c r="C28" s="109" t="s">
        <v>12</v>
      </c>
      <c r="D28" s="144">
        <f t="shared" si="0"/>
        <v>0</v>
      </c>
      <c r="E28" s="144"/>
      <c r="F28" s="144"/>
      <c r="G28" s="142">
        <v>0</v>
      </c>
      <c r="H28" s="142">
        <v>0</v>
      </c>
      <c r="I28" s="142">
        <v>0</v>
      </c>
      <c r="J28" s="142">
        <v>0</v>
      </c>
      <c r="K28" s="142">
        <v>0</v>
      </c>
      <c r="L28" s="142">
        <v>0</v>
      </c>
      <c r="M28" s="142">
        <v>0</v>
      </c>
      <c r="N28" s="142">
        <v>0</v>
      </c>
      <c r="O28" s="142">
        <v>0</v>
      </c>
      <c r="P28" s="81">
        <f t="shared" si="19"/>
        <v>6836</v>
      </c>
      <c r="Q28" s="81">
        <f t="shared" si="7"/>
        <v>0</v>
      </c>
      <c r="R28" s="81">
        <f t="shared" si="8"/>
        <v>0</v>
      </c>
      <c r="S28" s="88">
        <v>6836</v>
      </c>
      <c r="T28" s="88">
        <v>0</v>
      </c>
      <c r="U28" s="88">
        <v>0</v>
      </c>
      <c r="V28" s="88">
        <v>0</v>
      </c>
      <c r="W28" s="88">
        <v>0</v>
      </c>
      <c r="X28" s="88">
        <v>0</v>
      </c>
      <c r="Y28" s="148">
        <v>6836</v>
      </c>
      <c r="Z28" s="148">
        <f t="shared" si="12"/>
        <v>0</v>
      </c>
      <c r="AA28" s="148">
        <f t="shared" si="13"/>
        <v>0</v>
      </c>
      <c r="AL28" s="78">
        <v>6836</v>
      </c>
      <c r="AM28" s="78">
        <v>0</v>
      </c>
      <c r="AN28" s="78">
        <v>0</v>
      </c>
      <c r="AO28" s="171">
        <f t="shared" si="20"/>
        <v>0</v>
      </c>
      <c r="AP28" s="171">
        <f t="shared" si="20"/>
        <v>0</v>
      </c>
      <c r="AQ28" s="171">
        <f t="shared" si="20"/>
        <v>0</v>
      </c>
      <c r="AR28" s="173">
        <v>0</v>
      </c>
      <c r="AS28" s="174">
        <v>0</v>
      </c>
      <c r="AT28" s="174">
        <v>0</v>
      </c>
      <c r="AU28" s="175">
        <f t="shared" si="21"/>
        <v>0</v>
      </c>
      <c r="AV28" s="175">
        <f t="shared" si="21"/>
        <v>0</v>
      </c>
      <c r="AW28" s="176">
        <f t="shared" si="21"/>
        <v>0</v>
      </c>
      <c r="AX28" s="173">
        <v>0</v>
      </c>
      <c r="AY28" s="174">
        <v>0</v>
      </c>
      <c r="AZ28" s="174">
        <v>0</v>
      </c>
      <c r="BA28" s="175">
        <f t="shared" si="22"/>
        <v>0</v>
      </c>
      <c r="BB28" s="175">
        <f t="shared" si="22"/>
        <v>0</v>
      </c>
      <c r="BC28" s="176">
        <f t="shared" si="22"/>
        <v>0</v>
      </c>
      <c r="BD28" s="173">
        <v>0</v>
      </c>
      <c r="BE28" s="174">
        <v>0</v>
      </c>
      <c r="BF28" s="174">
        <v>0</v>
      </c>
      <c r="BG28" s="175">
        <f t="shared" si="23"/>
        <v>0</v>
      </c>
      <c r="BH28" s="175">
        <f t="shared" si="23"/>
        <v>0</v>
      </c>
      <c r="BI28" s="176">
        <f t="shared" si="23"/>
        <v>0</v>
      </c>
    </row>
    <row r="29" spans="1:61">
      <c r="A29" s="99"/>
      <c r="B29" s="99"/>
      <c r="C29" s="91" t="s">
        <v>87</v>
      </c>
      <c r="D29" s="145">
        <f t="shared" ref="D29:AA29" si="24">SUM(D9:D28)</f>
        <v>111811</v>
      </c>
      <c r="E29" s="145">
        <f t="shared" si="24"/>
        <v>41062</v>
      </c>
      <c r="F29" s="145">
        <f t="shared" si="24"/>
        <v>70749</v>
      </c>
      <c r="G29" s="146">
        <f t="shared" si="24"/>
        <v>109481</v>
      </c>
      <c r="H29" s="146">
        <f t="shared" si="24"/>
        <v>40397</v>
      </c>
      <c r="I29" s="146">
        <f t="shared" si="24"/>
        <v>69084</v>
      </c>
      <c r="J29" s="145">
        <f t="shared" si="24"/>
        <v>646</v>
      </c>
      <c r="K29" s="146">
        <f t="shared" si="24"/>
        <v>188</v>
      </c>
      <c r="L29" s="146">
        <f t="shared" si="24"/>
        <v>458</v>
      </c>
      <c r="M29" s="145">
        <f t="shared" si="24"/>
        <v>1684</v>
      </c>
      <c r="N29" s="145">
        <f t="shared" si="24"/>
        <v>477</v>
      </c>
      <c r="O29" s="145">
        <f t="shared" si="24"/>
        <v>1207</v>
      </c>
      <c r="P29" s="93">
        <f t="shared" si="24"/>
        <v>155384</v>
      </c>
      <c r="Q29" s="93">
        <f t="shared" si="24"/>
        <v>50718</v>
      </c>
      <c r="R29" s="93">
        <f t="shared" si="24"/>
        <v>97830</v>
      </c>
      <c r="S29" s="93">
        <f t="shared" si="24"/>
        <v>122303</v>
      </c>
      <c r="T29" s="93">
        <f t="shared" si="24"/>
        <v>39515</v>
      </c>
      <c r="U29" s="93">
        <f t="shared" si="24"/>
        <v>75952</v>
      </c>
      <c r="V29" s="93">
        <f t="shared" si="24"/>
        <v>33081</v>
      </c>
      <c r="W29" s="93">
        <f t="shared" si="24"/>
        <v>11203</v>
      </c>
      <c r="X29" s="93">
        <f t="shared" si="24"/>
        <v>21878</v>
      </c>
      <c r="Y29" s="147">
        <f t="shared" si="24"/>
        <v>267195</v>
      </c>
      <c r="Z29" s="147">
        <f t="shared" si="24"/>
        <v>91780</v>
      </c>
      <c r="AA29" s="147">
        <f t="shared" si="24"/>
        <v>168579</v>
      </c>
      <c r="AL29" s="78">
        <v>267195</v>
      </c>
      <c r="AM29" s="78">
        <v>91673</v>
      </c>
      <c r="AN29" s="78">
        <v>168686</v>
      </c>
      <c r="AO29" s="171">
        <f t="shared" si="20"/>
        <v>0</v>
      </c>
      <c r="AP29" s="171">
        <f t="shared" si="20"/>
        <v>-107</v>
      </c>
      <c r="AQ29" s="171">
        <f t="shared" si="20"/>
        <v>107</v>
      </c>
      <c r="AR29" s="178">
        <v>109481</v>
      </c>
      <c r="AS29" s="179">
        <v>40271</v>
      </c>
      <c r="AT29" s="179">
        <v>69210</v>
      </c>
      <c r="AU29" s="180">
        <f t="shared" si="21"/>
        <v>0</v>
      </c>
      <c r="AV29" s="180">
        <f t="shared" si="21"/>
        <v>-126</v>
      </c>
      <c r="AW29" s="181">
        <f t="shared" si="21"/>
        <v>126</v>
      </c>
      <c r="AX29" s="178">
        <v>646</v>
      </c>
      <c r="AY29" s="179">
        <v>203</v>
      </c>
      <c r="AZ29" s="179">
        <v>443</v>
      </c>
      <c r="BA29" s="180">
        <f t="shared" si="22"/>
        <v>0</v>
      </c>
      <c r="BB29" s="180">
        <f t="shared" si="22"/>
        <v>15</v>
      </c>
      <c r="BC29" s="181">
        <f t="shared" si="22"/>
        <v>-15</v>
      </c>
      <c r="BD29" s="178">
        <v>1684</v>
      </c>
      <c r="BE29" s="179">
        <v>481</v>
      </c>
      <c r="BF29" s="179">
        <v>1203</v>
      </c>
      <c r="BG29" s="180">
        <f t="shared" si="23"/>
        <v>0</v>
      </c>
      <c r="BH29" s="180">
        <f t="shared" si="23"/>
        <v>4</v>
      </c>
      <c r="BI29" s="181">
        <f t="shared" si="23"/>
        <v>-4</v>
      </c>
    </row>
    <row r="31" spans="1:61" ht="22.5" customHeight="1">
      <c r="C31" s="7"/>
      <c r="D31" s="112"/>
      <c r="E31" s="112"/>
      <c r="F31" s="112"/>
      <c r="G31" s="8"/>
      <c r="H31" s="113"/>
      <c r="I31" s="113"/>
      <c r="J31" s="8"/>
      <c r="K31" s="113"/>
      <c r="L31" s="8"/>
      <c r="M31" s="114"/>
      <c r="P31" s="114"/>
      <c r="Q31" s="114"/>
      <c r="R31" s="114"/>
      <c r="S31" s="115"/>
      <c r="V31" s="115"/>
      <c r="Y31" s="115"/>
    </row>
    <row r="32" spans="1:61">
      <c r="A32" s="78"/>
      <c r="B32" s="78"/>
      <c r="C32" s="7"/>
      <c r="D32" s="7"/>
      <c r="E32" s="7"/>
      <c r="F32" s="7"/>
      <c r="G32" s="8"/>
      <c r="H32" s="8"/>
      <c r="I32" s="8"/>
      <c r="J32" s="8"/>
      <c r="K32" s="8"/>
      <c r="L32" s="8"/>
      <c r="M32" s="78"/>
      <c r="N32" s="78"/>
      <c r="O32" s="78"/>
      <c r="P32" s="78"/>
      <c r="Q32" s="78"/>
      <c r="R32" s="78"/>
    </row>
    <row r="33" spans="1:36">
      <c r="A33" s="78"/>
      <c r="B33" s="78"/>
      <c r="C33" s="7"/>
      <c r="D33" s="7"/>
      <c r="E33" s="7"/>
      <c r="F33" s="7"/>
      <c r="G33" s="8"/>
      <c r="H33" s="8"/>
      <c r="I33" s="8"/>
      <c r="J33" s="8"/>
      <c r="K33" s="8"/>
      <c r="L33" s="8"/>
      <c r="M33" s="78"/>
      <c r="N33" s="78"/>
      <c r="O33" s="78"/>
      <c r="P33" s="78"/>
      <c r="Q33" s="78"/>
      <c r="R33" s="78"/>
    </row>
    <row r="34" spans="1:36" hidden="1">
      <c r="C34" s="78" t="s">
        <v>120</v>
      </c>
    </row>
    <row r="35" spans="1:36" s="7" customFormat="1" hidden="1">
      <c r="A35" s="163">
        <f t="shared" ref="A35" si="25">A34+1</f>
        <v>1</v>
      </c>
      <c r="B35" s="163">
        <v>23</v>
      </c>
      <c r="C35" s="164" t="s">
        <v>22</v>
      </c>
      <c r="D35" s="165"/>
      <c r="E35" s="165"/>
      <c r="F35" s="165"/>
      <c r="G35" s="166"/>
      <c r="H35" s="167"/>
      <c r="I35" s="167"/>
      <c r="J35" s="168">
        <v>13</v>
      </c>
      <c r="K35" s="169">
        <v>0</v>
      </c>
      <c r="L35" s="169">
        <v>13</v>
      </c>
      <c r="M35" s="168">
        <v>80</v>
      </c>
      <c r="N35" s="169">
        <v>25</v>
      </c>
      <c r="O35" s="169">
        <v>55</v>
      </c>
      <c r="P35" s="168"/>
      <c r="Q35" s="168"/>
      <c r="R35" s="168"/>
      <c r="S35" s="168"/>
      <c r="T35" s="169"/>
      <c r="U35" s="169"/>
      <c r="V35" s="168"/>
      <c r="W35" s="170"/>
      <c r="X35" s="170"/>
      <c r="Y35" s="170"/>
      <c r="Z35" s="170"/>
      <c r="AA35" s="170"/>
      <c r="AB35" s="172">
        <v>530</v>
      </c>
      <c r="AC35" s="172">
        <v>1354</v>
      </c>
      <c r="AD35" s="172">
        <v>550</v>
      </c>
      <c r="AE35" s="172">
        <v>140</v>
      </c>
      <c r="AF35" s="172">
        <v>410</v>
      </c>
      <c r="AG35" s="172">
        <v>4290</v>
      </c>
      <c r="AH35" s="172">
        <v>1398</v>
      </c>
      <c r="AI35" s="172">
        <v>2892</v>
      </c>
      <c r="AJ35" s="172">
        <v>2892</v>
      </c>
    </row>
    <row r="36" spans="1:36" hidden="1">
      <c r="A36" s="77">
        <v>9</v>
      </c>
      <c r="B36" s="77">
        <v>34</v>
      </c>
      <c r="C36" s="78" t="s">
        <v>27</v>
      </c>
      <c r="D36" s="77"/>
      <c r="E36" s="77"/>
      <c r="F36" s="77"/>
      <c r="J36" s="79">
        <v>13</v>
      </c>
      <c r="K36" s="79">
        <v>8</v>
      </c>
      <c r="L36" s="79">
        <v>5</v>
      </c>
      <c r="S36" s="77"/>
      <c r="T36" s="77"/>
      <c r="U36" s="77"/>
      <c r="V36" s="77"/>
      <c r="W36" s="77"/>
      <c r="X36" s="77"/>
      <c r="Y36" s="77"/>
      <c r="Z36" s="77"/>
      <c r="AA36" s="77"/>
      <c r="AB36" s="77"/>
      <c r="AC36" s="77"/>
      <c r="AD36" s="77"/>
      <c r="AE36" s="77"/>
      <c r="AF36" s="77"/>
      <c r="AG36" s="77"/>
      <c r="AH36" s="77"/>
      <c r="AI36" s="77"/>
      <c r="AJ36" s="77"/>
    </row>
    <row r="37" spans="1:36" hidden="1">
      <c r="A37" s="77">
        <v>10</v>
      </c>
      <c r="B37" s="77">
        <v>37</v>
      </c>
      <c r="C37" s="78" t="s">
        <v>92</v>
      </c>
      <c r="D37" s="77"/>
      <c r="E37" s="77"/>
      <c r="F37" s="77"/>
      <c r="J37" s="79">
        <v>13</v>
      </c>
      <c r="K37" s="79">
        <v>5</v>
      </c>
      <c r="L37" s="79">
        <v>8</v>
      </c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77"/>
    </row>
    <row r="38" spans="1:36" hidden="1">
      <c r="A38" s="77">
        <v>12</v>
      </c>
      <c r="B38" s="77">
        <v>42</v>
      </c>
      <c r="C38" s="78" t="s">
        <v>30</v>
      </c>
      <c r="D38" s="77"/>
      <c r="E38" s="77"/>
      <c r="F38" s="77"/>
      <c r="J38" s="79">
        <v>73</v>
      </c>
      <c r="K38" s="79">
        <v>33</v>
      </c>
      <c r="L38" s="79">
        <v>40</v>
      </c>
      <c r="S38" s="77"/>
      <c r="T38" s="77"/>
      <c r="U38" s="77"/>
      <c r="V38" s="77"/>
      <c r="W38" s="77"/>
      <c r="X38" s="77"/>
      <c r="Y38" s="77"/>
      <c r="Z38" s="77"/>
      <c r="AA38" s="77"/>
      <c r="AB38" s="77"/>
      <c r="AC38" s="77"/>
      <c r="AD38" s="77"/>
      <c r="AE38" s="77"/>
      <c r="AF38" s="77"/>
      <c r="AG38" s="77"/>
      <c r="AH38" s="77"/>
      <c r="AI38" s="77"/>
      <c r="AJ38" s="77"/>
    </row>
    <row r="39" spans="1:36" hidden="1">
      <c r="A39" s="77">
        <v>19</v>
      </c>
      <c r="B39" s="77">
        <v>228</v>
      </c>
      <c r="C39" s="78" t="s">
        <v>28</v>
      </c>
      <c r="D39" s="77"/>
      <c r="E39" s="77"/>
      <c r="F39" s="77"/>
      <c r="G39" s="79">
        <v>1342</v>
      </c>
      <c r="H39" s="79">
        <v>600</v>
      </c>
      <c r="I39" s="79">
        <v>742</v>
      </c>
      <c r="J39" s="79">
        <v>13</v>
      </c>
      <c r="K39" s="79">
        <v>8</v>
      </c>
      <c r="L39" s="79">
        <v>5</v>
      </c>
      <c r="S39" s="77"/>
      <c r="T39" s="77"/>
      <c r="U39" s="77"/>
      <c r="V39" s="77"/>
      <c r="W39" s="77"/>
      <c r="X39" s="77"/>
      <c r="Y39" s="77"/>
      <c r="Z39" s="77"/>
      <c r="AA39" s="77"/>
      <c r="AB39" s="77"/>
      <c r="AC39" s="77"/>
      <c r="AD39" s="77"/>
      <c r="AE39" s="77"/>
      <c r="AF39" s="77"/>
      <c r="AG39" s="77"/>
      <c r="AH39" s="77"/>
      <c r="AI39" s="77"/>
      <c r="AJ39" s="77"/>
    </row>
  </sheetData>
  <autoFilter ref="B9:B27">
    <sortState ref="A10:AA29">
      <sortCondition ref="B9:B27"/>
    </sortState>
  </autoFilter>
  <mergeCells count="39">
    <mergeCell ref="A2:V2"/>
    <mergeCell ref="A4:A8"/>
    <mergeCell ref="C4:C8"/>
    <mergeCell ref="D4:O4"/>
    <mergeCell ref="P4:X4"/>
    <mergeCell ref="F6:F8"/>
    <mergeCell ref="G6:I6"/>
    <mergeCell ref="J6:L6"/>
    <mergeCell ref="M6:O6"/>
    <mergeCell ref="B4:B8"/>
    <mergeCell ref="R6:R8"/>
    <mergeCell ref="S6:U6"/>
    <mergeCell ref="J7:J8"/>
    <mergeCell ref="G7:G8"/>
    <mergeCell ref="Q6:Q8"/>
    <mergeCell ref="H7:I7"/>
    <mergeCell ref="Z4:AA4"/>
    <mergeCell ref="D5:D8"/>
    <mergeCell ref="E5:F5"/>
    <mergeCell ref="G5:O5"/>
    <mergeCell ref="P5:P8"/>
    <mergeCell ref="Q5:R5"/>
    <mergeCell ref="S5:X5"/>
    <mergeCell ref="Z5:Z8"/>
    <mergeCell ref="AA5:AA8"/>
    <mergeCell ref="E6:E8"/>
    <mergeCell ref="Y4:Y8"/>
    <mergeCell ref="S7:S8"/>
    <mergeCell ref="T7:U7"/>
    <mergeCell ref="V7:V8"/>
    <mergeCell ref="W7:X7"/>
    <mergeCell ref="M7:M8"/>
    <mergeCell ref="BD8:BI8"/>
    <mergeCell ref="K7:L7"/>
    <mergeCell ref="V6:X6"/>
    <mergeCell ref="N7:O7"/>
    <mergeCell ref="AR8:AW8"/>
    <mergeCell ref="AX8:BC8"/>
    <mergeCell ref="AL8:AQ8"/>
  </mergeCells>
  <pageMargins left="0.7" right="0.7" top="0.75" bottom="0.75" header="0.3" footer="0.3"/>
  <pageSetup paperSize="9" scale="2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33"/>
  <sheetViews>
    <sheetView zoomScale="70" zoomScaleNormal="70" workbookViewId="0">
      <pane xSplit="2" ySplit="12" topLeftCell="C122" activePane="bottomRight" state="frozen"/>
      <selection pane="topRight" activeCell="C1" sqref="C1"/>
      <selection pane="bottomLeft" activeCell="A13" sqref="A13"/>
      <selection pane="bottomRight" activeCell="J134" sqref="J134"/>
    </sheetView>
  </sheetViews>
  <sheetFormatPr defaultRowHeight="18.75"/>
  <cols>
    <col min="1" max="1" width="9" style="8"/>
    <col min="2" max="2" width="9" style="7"/>
    <col min="3" max="3" width="40.625" style="3" customWidth="1"/>
    <col min="4" max="4" width="16.75" style="4" customWidth="1"/>
    <col min="5" max="5" width="13.625" style="2" customWidth="1"/>
    <col min="6" max="6" width="14.75" style="2" customWidth="1"/>
    <col min="7" max="7" width="14.125" style="4" customWidth="1"/>
    <col min="8" max="9" width="14.25" style="2" customWidth="1"/>
    <col min="10" max="10" width="14.125" style="4" customWidth="1"/>
    <col min="11" max="11" width="14" style="2" customWidth="1"/>
    <col min="12" max="12" width="13.375" style="2" customWidth="1"/>
    <col min="13" max="13" width="14.125" style="4" customWidth="1"/>
    <col min="14" max="14" width="14.25" style="2" customWidth="1"/>
    <col min="15" max="15" width="13.75" style="2" customWidth="1"/>
    <col min="16" max="16" width="14.125" style="4" customWidth="1"/>
    <col min="17" max="17" width="13.375" style="2" customWidth="1"/>
    <col min="18" max="18" width="13.5" style="2" customWidth="1"/>
    <col min="19" max="21" width="8.5" style="7" customWidth="1"/>
    <col min="22" max="22" width="10.375" style="7" customWidth="1"/>
    <col min="23" max="23" width="9.75" style="7" customWidth="1"/>
    <col min="24" max="24" width="9.625" style="7" customWidth="1"/>
    <col min="25" max="27" width="13.5" style="7" hidden="1" customWidth="1"/>
    <col min="28" max="896" width="8.5" style="7" customWidth="1"/>
    <col min="897" max="16384" width="9" style="7"/>
  </cols>
  <sheetData>
    <row r="1" spans="1:27">
      <c r="B1" s="1"/>
      <c r="C1" s="6"/>
      <c r="D1" s="3"/>
      <c r="G1" s="2"/>
      <c r="J1" s="2"/>
      <c r="M1" s="2"/>
      <c r="P1" s="2" t="s">
        <v>119</v>
      </c>
    </row>
    <row r="2" spans="1:27">
      <c r="B2" s="1"/>
      <c r="C2" s="6"/>
      <c r="D2" s="3"/>
      <c r="G2" s="2"/>
      <c r="J2" s="2"/>
      <c r="M2" s="2"/>
      <c r="P2" s="2"/>
    </row>
    <row r="3" spans="1:27">
      <c r="B3" s="1"/>
      <c r="C3" s="6"/>
      <c r="D3" s="3"/>
      <c r="G3" s="2"/>
      <c r="J3" s="2"/>
      <c r="M3" s="2"/>
      <c r="P3" s="2"/>
    </row>
    <row r="4" spans="1:27">
      <c r="B4" s="1"/>
      <c r="C4" s="6"/>
      <c r="D4" s="3"/>
      <c r="G4" s="2"/>
      <c r="J4" s="2"/>
      <c r="M4" s="2"/>
      <c r="P4" s="2"/>
    </row>
    <row r="5" spans="1:27">
      <c r="A5" s="182" t="s">
        <v>89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  <c r="Q5" s="182"/>
      <c r="R5" s="182"/>
    </row>
    <row r="6" spans="1:27">
      <c r="B6" s="1"/>
      <c r="C6" s="6"/>
      <c r="D6" s="3"/>
      <c r="E6" s="4"/>
      <c r="H6" s="4"/>
      <c r="J6" s="2"/>
      <c r="K6" s="4"/>
      <c r="M6" s="2"/>
      <c r="N6" s="4"/>
      <c r="P6" s="2"/>
      <c r="Q6" s="4"/>
    </row>
    <row r="7" spans="1:27">
      <c r="B7" s="1"/>
      <c r="C7" s="5"/>
      <c r="E7" s="4"/>
      <c r="H7" s="4"/>
      <c r="J7" s="2"/>
      <c r="K7" s="4"/>
      <c r="M7" s="2"/>
      <c r="N7" s="4"/>
      <c r="P7" s="2"/>
      <c r="Q7" s="4"/>
    </row>
    <row r="9" spans="1:27">
      <c r="A9" s="183" t="s">
        <v>0</v>
      </c>
      <c r="B9" s="183" t="s">
        <v>1</v>
      </c>
      <c r="C9" s="183" t="s">
        <v>33</v>
      </c>
      <c r="D9" s="183" t="s">
        <v>107</v>
      </c>
      <c r="E9" s="183"/>
      <c r="F9" s="183"/>
      <c r="G9" s="184" t="s">
        <v>2</v>
      </c>
      <c r="H9" s="184"/>
      <c r="I9" s="184"/>
      <c r="J9" s="184"/>
      <c r="K9" s="184"/>
      <c r="L9" s="184"/>
      <c r="M9" s="184"/>
      <c r="N9" s="184"/>
      <c r="O9" s="184"/>
      <c r="P9" s="184"/>
      <c r="Q9" s="184"/>
      <c r="R9" s="184"/>
    </row>
    <row r="10" spans="1:27">
      <c r="A10" s="183"/>
      <c r="B10" s="183"/>
      <c r="C10" s="183"/>
      <c r="D10" s="183"/>
      <c r="E10" s="183"/>
      <c r="F10" s="183"/>
      <c r="G10" s="184" t="s">
        <v>3</v>
      </c>
      <c r="H10" s="184"/>
      <c r="I10" s="184"/>
      <c r="J10" s="184" t="s">
        <v>4</v>
      </c>
      <c r="K10" s="184"/>
      <c r="L10" s="184"/>
      <c r="M10" s="184" t="s">
        <v>5</v>
      </c>
      <c r="N10" s="184"/>
      <c r="O10" s="184"/>
      <c r="P10" s="184" t="s">
        <v>6</v>
      </c>
      <c r="Q10" s="184"/>
      <c r="R10" s="184"/>
    </row>
    <row r="11" spans="1:27">
      <c r="A11" s="183"/>
      <c r="B11" s="183"/>
      <c r="C11" s="183"/>
      <c r="D11" s="183" t="s">
        <v>9</v>
      </c>
      <c r="E11" s="185" t="s">
        <v>8</v>
      </c>
      <c r="F11" s="185"/>
      <c r="G11" s="186" t="s">
        <v>7</v>
      </c>
      <c r="H11" s="185" t="s">
        <v>8</v>
      </c>
      <c r="I11" s="185"/>
      <c r="J11" s="186" t="s">
        <v>7</v>
      </c>
      <c r="K11" s="185" t="s">
        <v>8</v>
      </c>
      <c r="L11" s="185"/>
      <c r="M11" s="186" t="s">
        <v>7</v>
      </c>
      <c r="N11" s="185" t="s">
        <v>8</v>
      </c>
      <c r="O11" s="185"/>
      <c r="P11" s="186" t="s">
        <v>7</v>
      </c>
      <c r="Q11" s="185" t="s">
        <v>8</v>
      </c>
      <c r="R11" s="185"/>
    </row>
    <row r="12" spans="1:27" ht="169.5">
      <c r="A12" s="183"/>
      <c r="B12" s="183"/>
      <c r="C12" s="183"/>
      <c r="D12" s="183"/>
      <c r="E12" s="13" t="s">
        <v>32</v>
      </c>
      <c r="F12" s="13" t="s">
        <v>10</v>
      </c>
      <c r="G12" s="186"/>
      <c r="H12" s="13" t="s">
        <v>32</v>
      </c>
      <c r="I12" s="13" t="s">
        <v>10</v>
      </c>
      <c r="J12" s="186"/>
      <c r="K12" s="13" t="s">
        <v>32</v>
      </c>
      <c r="L12" s="13" t="s">
        <v>10</v>
      </c>
      <c r="M12" s="186"/>
      <c r="N12" s="13" t="s">
        <v>32</v>
      </c>
      <c r="O12" s="13" t="s">
        <v>10</v>
      </c>
      <c r="P12" s="186"/>
      <c r="Q12" s="13" t="s">
        <v>32</v>
      </c>
      <c r="R12" s="13" t="s">
        <v>10</v>
      </c>
    </row>
    <row r="13" spans="1:27">
      <c r="A13" s="29">
        <v>1</v>
      </c>
      <c r="B13" s="30">
        <f>+A13+1</f>
        <v>2</v>
      </c>
      <c r="C13" s="30">
        <f t="shared" ref="C13:R13" si="0">+B13+1</f>
        <v>3</v>
      </c>
      <c r="D13" s="30">
        <f t="shared" si="0"/>
        <v>4</v>
      </c>
      <c r="E13" s="30">
        <f t="shared" si="0"/>
        <v>5</v>
      </c>
      <c r="F13" s="30">
        <f t="shared" si="0"/>
        <v>6</v>
      </c>
      <c r="G13" s="30">
        <f t="shared" si="0"/>
        <v>7</v>
      </c>
      <c r="H13" s="30">
        <f t="shared" si="0"/>
        <v>8</v>
      </c>
      <c r="I13" s="30">
        <f t="shared" si="0"/>
        <v>9</v>
      </c>
      <c r="J13" s="30">
        <f t="shared" si="0"/>
        <v>10</v>
      </c>
      <c r="K13" s="30">
        <f t="shared" si="0"/>
        <v>11</v>
      </c>
      <c r="L13" s="30">
        <f t="shared" si="0"/>
        <v>12</v>
      </c>
      <c r="M13" s="30">
        <f t="shared" si="0"/>
        <v>13</v>
      </c>
      <c r="N13" s="30">
        <f t="shared" si="0"/>
        <v>14</v>
      </c>
      <c r="O13" s="30">
        <f t="shared" si="0"/>
        <v>15</v>
      </c>
      <c r="P13" s="30">
        <f t="shared" si="0"/>
        <v>16</v>
      </c>
      <c r="Q13" s="30">
        <f t="shared" si="0"/>
        <v>17</v>
      </c>
      <c r="R13" s="30">
        <f t="shared" si="0"/>
        <v>18</v>
      </c>
    </row>
    <row r="14" spans="1:27" s="43" customFormat="1">
      <c r="A14" s="31">
        <v>1</v>
      </c>
      <c r="B14" s="32">
        <v>11</v>
      </c>
      <c r="C14" s="33" t="s">
        <v>19</v>
      </c>
      <c r="D14" s="42">
        <f t="shared" ref="D14:D27" si="1">+E14+F14</f>
        <v>98862</v>
      </c>
      <c r="E14" s="42">
        <f t="shared" ref="E14:F29" si="2">+H14+K14+N14+Q14</f>
        <v>39036</v>
      </c>
      <c r="F14" s="42">
        <f t="shared" si="2"/>
        <v>59826</v>
      </c>
      <c r="G14" s="42">
        <f t="shared" ref="G14:G77" si="3">+H14+I14</f>
        <v>3883</v>
      </c>
      <c r="H14" s="42">
        <f>SUM(H15:H19)</f>
        <v>1354</v>
      </c>
      <c r="I14" s="42">
        <f>SUM(I15:I19)</f>
        <v>2529</v>
      </c>
      <c r="J14" s="42">
        <f t="shared" ref="J14:J77" si="4">+K14+L14</f>
        <v>5113</v>
      </c>
      <c r="K14" s="42">
        <f>SUM(K15:K19)</f>
        <v>2031</v>
      </c>
      <c r="L14" s="42">
        <f>SUM(L15:L19)</f>
        <v>3082</v>
      </c>
      <c r="M14" s="42">
        <f t="shared" ref="M14:M77" si="5">+N14+O14</f>
        <v>4139</v>
      </c>
      <c r="N14" s="42">
        <f>SUM(N15:N19)</f>
        <v>1542</v>
      </c>
      <c r="O14" s="42">
        <f>SUM(O15:O19)</f>
        <v>2597</v>
      </c>
      <c r="P14" s="42">
        <f t="shared" ref="P14:P77" si="6">+Q14+R14</f>
        <v>85727</v>
      </c>
      <c r="Q14" s="42">
        <f>SUM(Q15:Q19)</f>
        <v>34109</v>
      </c>
      <c r="R14" s="42">
        <f>SUM(R15:R19)</f>
        <v>51618</v>
      </c>
      <c r="S14" s="151">
        <v>98862</v>
      </c>
      <c r="T14" s="151">
        <v>39036</v>
      </c>
      <c r="U14" s="151">
        <v>59826</v>
      </c>
      <c r="V14" s="124">
        <f>+S14-D14</f>
        <v>0</v>
      </c>
      <c r="W14" s="124">
        <f>+T14-E14</f>
        <v>0</v>
      </c>
      <c r="X14" s="124">
        <f>+U14-F14</f>
        <v>0</v>
      </c>
    </row>
    <row r="15" spans="1:27" ht="37.5">
      <c r="A15" s="191"/>
      <c r="B15" s="270"/>
      <c r="C15" s="9" t="s">
        <v>108</v>
      </c>
      <c r="D15" s="15">
        <f t="shared" si="1"/>
        <v>39040</v>
      </c>
      <c r="E15" s="15">
        <f t="shared" si="2"/>
        <v>15998</v>
      </c>
      <c r="F15" s="15">
        <f t="shared" si="2"/>
        <v>23042</v>
      </c>
      <c r="G15" s="15">
        <f t="shared" si="3"/>
        <v>391</v>
      </c>
      <c r="H15" s="16">
        <v>172</v>
      </c>
      <c r="I15" s="16">
        <v>219</v>
      </c>
      <c r="J15" s="16">
        <f t="shared" si="4"/>
        <v>1390</v>
      </c>
      <c r="K15" s="16">
        <v>654</v>
      </c>
      <c r="L15" s="16">
        <v>736</v>
      </c>
      <c r="M15" s="16">
        <f t="shared" si="5"/>
        <v>901</v>
      </c>
      <c r="N15" s="126">
        <v>385</v>
      </c>
      <c r="O15" s="126">
        <v>516</v>
      </c>
      <c r="P15" s="16">
        <f t="shared" si="6"/>
        <v>36358</v>
      </c>
      <c r="Q15" s="126">
        <v>14787</v>
      </c>
      <c r="R15" s="126">
        <v>21571</v>
      </c>
      <c r="S15" s="7">
        <v>39040</v>
      </c>
      <c r="T15" s="7">
        <v>15998</v>
      </c>
      <c r="U15" s="7">
        <v>23042</v>
      </c>
      <c r="V15" s="123">
        <f t="shared" ref="V15:X78" si="7">+S15-D15</f>
        <v>0</v>
      </c>
      <c r="W15" s="123">
        <f t="shared" si="7"/>
        <v>0</v>
      </c>
      <c r="X15" s="123">
        <f t="shared" si="7"/>
        <v>0</v>
      </c>
      <c r="Y15" s="156">
        <f>H15+K15+N15</f>
        <v>1211</v>
      </c>
      <c r="Z15" s="156">
        <f>I15+L15+O15</f>
        <v>1471</v>
      </c>
      <c r="AA15" s="156">
        <f>G15+J15+M15</f>
        <v>2682</v>
      </c>
    </row>
    <row r="16" spans="1:27" ht="56.25">
      <c r="A16" s="192"/>
      <c r="B16" s="269"/>
      <c r="C16" s="9" t="s">
        <v>109</v>
      </c>
      <c r="D16" s="15">
        <f t="shared" si="1"/>
        <v>145</v>
      </c>
      <c r="E16" s="15">
        <f t="shared" si="2"/>
        <v>47</v>
      </c>
      <c r="F16" s="15">
        <f t="shared" si="2"/>
        <v>98</v>
      </c>
      <c r="G16" s="15">
        <f t="shared" si="3"/>
        <v>0</v>
      </c>
      <c r="H16" s="16">
        <v>0</v>
      </c>
      <c r="I16" s="16">
        <v>0</v>
      </c>
      <c r="J16" s="16">
        <f t="shared" si="4"/>
        <v>49</v>
      </c>
      <c r="K16" s="16">
        <v>12</v>
      </c>
      <c r="L16" s="16">
        <v>37</v>
      </c>
      <c r="M16" s="16">
        <f t="shared" si="5"/>
        <v>0</v>
      </c>
      <c r="N16" s="16">
        <v>0</v>
      </c>
      <c r="O16" s="16">
        <v>0</v>
      </c>
      <c r="P16" s="16">
        <f t="shared" si="6"/>
        <v>96</v>
      </c>
      <c r="Q16" s="16">
        <v>35</v>
      </c>
      <c r="R16" s="16">
        <v>61</v>
      </c>
      <c r="S16" s="7">
        <v>145</v>
      </c>
      <c r="T16" s="7">
        <v>47</v>
      </c>
      <c r="U16" s="7">
        <v>98</v>
      </c>
      <c r="V16" s="123">
        <f t="shared" si="7"/>
        <v>0</v>
      </c>
      <c r="W16" s="123">
        <f t="shared" si="7"/>
        <v>0</v>
      </c>
      <c r="X16" s="123">
        <f t="shared" si="7"/>
        <v>0</v>
      </c>
      <c r="Y16" s="156">
        <f t="shared" ref="Y16:Y79" si="8">H16+K16+N16</f>
        <v>12</v>
      </c>
      <c r="Z16" s="156">
        <f t="shared" ref="Z16:Z79" si="9">I16+L16+O16</f>
        <v>37</v>
      </c>
      <c r="AA16" s="156">
        <f t="shared" ref="AA16:AA79" si="10">G16+J16+M16</f>
        <v>49</v>
      </c>
    </row>
    <row r="17" spans="1:27" ht="56.25">
      <c r="A17" s="192"/>
      <c r="B17" s="269"/>
      <c r="C17" s="9" t="s">
        <v>110</v>
      </c>
      <c r="D17" s="15">
        <f t="shared" si="1"/>
        <v>160</v>
      </c>
      <c r="E17" s="15">
        <f t="shared" si="2"/>
        <v>42</v>
      </c>
      <c r="F17" s="15">
        <f t="shared" si="2"/>
        <v>118</v>
      </c>
      <c r="G17" s="15">
        <f t="shared" si="3"/>
        <v>0</v>
      </c>
      <c r="H17" s="16">
        <v>0</v>
      </c>
      <c r="I17" s="16">
        <v>0</v>
      </c>
      <c r="J17" s="16">
        <f t="shared" si="4"/>
        <v>49</v>
      </c>
      <c r="K17" s="16">
        <v>13</v>
      </c>
      <c r="L17" s="16">
        <v>36</v>
      </c>
      <c r="M17" s="16">
        <f t="shared" si="5"/>
        <v>0</v>
      </c>
      <c r="N17" s="16">
        <v>0</v>
      </c>
      <c r="O17" s="16">
        <v>0</v>
      </c>
      <c r="P17" s="16">
        <f t="shared" si="6"/>
        <v>111</v>
      </c>
      <c r="Q17" s="16">
        <v>29</v>
      </c>
      <c r="R17" s="16">
        <v>82</v>
      </c>
      <c r="S17" s="7">
        <v>160</v>
      </c>
      <c r="T17" s="7">
        <v>42</v>
      </c>
      <c r="U17" s="7">
        <v>118</v>
      </c>
      <c r="V17" s="123">
        <f t="shared" si="7"/>
        <v>0</v>
      </c>
      <c r="W17" s="123">
        <f t="shared" si="7"/>
        <v>0</v>
      </c>
      <c r="X17" s="123">
        <f t="shared" si="7"/>
        <v>0</v>
      </c>
      <c r="Y17" s="156">
        <f t="shared" si="8"/>
        <v>13</v>
      </c>
      <c r="Z17" s="156">
        <f t="shared" si="9"/>
        <v>36</v>
      </c>
      <c r="AA17" s="156">
        <f t="shared" si="10"/>
        <v>49</v>
      </c>
    </row>
    <row r="18" spans="1:27" ht="37.5">
      <c r="A18" s="192"/>
      <c r="B18" s="269"/>
      <c r="C18" s="152" t="s">
        <v>99</v>
      </c>
      <c r="D18" s="15">
        <f t="shared" si="1"/>
        <v>10841</v>
      </c>
      <c r="E18" s="15">
        <f t="shared" si="2"/>
        <v>4335</v>
      </c>
      <c r="F18" s="15">
        <f t="shared" si="2"/>
        <v>6506</v>
      </c>
      <c r="G18" s="15">
        <f t="shared" si="3"/>
        <v>73</v>
      </c>
      <c r="H18" s="16">
        <v>21</v>
      </c>
      <c r="I18" s="16">
        <v>52</v>
      </c>
      <c r="J18" s="16">
        <f t="shared" si="4"/>
        <v>116</v>
      </c>
      <c r="K18" s="16">
        <v>49</v>
      </c>
      <c r="L18" s="16">
        <v>67</v>
      </c>
      <c r="M18" s="16">
        <f t="shared" si="5"/>
        <v>108</v>
      </c>
      <c r="N18" s="126">
        <v>38</v>
      </c>
      <c r="O18" s="126">
        <v>70</v>
      </c>
      <c r="P18" s="16">
        <f t="shared" si="6"/>
        <v>10544</v>
      </c>
      <c r="Q18" s="126">
        <v>4227</v>
      </c>
      <c r="R18" s="126">
        <v>6317</v>
      </c>
      <c r="S18" s="7">
        <v>10841</v>
      </c>
      <c r="T18" s="7">
        <v>4335</v>
      </c>
      <c r="U18" s="7">
        <v>6506</v>
      </c>
      <c r="V18" s="123">
        <f t="shared" si="7"/>
        <v>0</v>
      </c>
      <c r="W18" s="123">
        <f t="shared" si="7"/>
        <v>0</v>
      </c>
      <c r="X18" s="123">
        <f t="shared" si="7"/>
        <v>0</v>
      </c>
      <c r="Y18" s="156">
        <f>H18+K18+N18</f>
        <v>108</v>
      </c>
      <c r="Z18" s="156">
        <f t="shared" si="9"/>
        <v>189</v>
      </c>
      <c r="AA18" s="156">
        <f t="shared" si="10"/>
        <v>297</v>
      </c>
    </row>
    <row r="19" spans="1:27" ht="37.5">
      <c r="A19" s="192"/>
      <c r="B19" s="269"/>
      <c r="C19" s="45" t="s">
        <v>17</v>
      </c>
      <c r="D19" s="15">
        <f t="shared" si="1"/>
        <v>48676</v>
      </c>
      <c r="E19" s="15">
        <f t="shared" si="2"/>
        <v>18614</v>
      </c>
      <c r="F19" s="15">
        <f t="shared" si="2"/>
        <v>30062</v>
      </c>
      <c r="G19" s="15">
        <f t="shared" si="3"/>
        <v>3419</v>
      </c>
      <c r="H19" s="16">
        <v>1161</v>
      </c>
      <c r="I19" s="16">
        <v>2258</v>
      </c>
      <c r="J19" s="16">
        <f t="shared" si="4"/>
        <v>3509</v>
      </c>
      <c r="K19" s="16">
        <v>1303</v>
      </c>
      <c r="L19" s="16">
        <v>2206</v>
      </c>
      <c r="M19" s="16">
        <f t="shared" si="5"/>
        <v>3130</v>
      </c>
      <c r="N19" s="126">
        <v>1119</v>
      </c>
      <c r="O19" s="126">
        <v>2011</v>
      </c>
      <c r="P19" s="16">
        <f t="shared" si="6"/>
        <v>38618</v>
      </c>
      <c r="Q19" s="126">
        <v>15031</v>
      </c>
      <c r="R19" s="126">
        <v>23587</v>
      </c>
      <c r="S19" s="7">
        <v>48676</v>
      </c>
      <c r="T19" s="7">
        <v>18614</v>
      </c>
      <c r="U19" s="7">
        <v>30062</v>
      </c>
      <c r="V19" s="123">
        <f t="shared" si="7"/>
        <v>0</v>
      </c>
      <c r="W19" s="123">
        <f t="shared" si="7"/>
        <v>0</v>
      </c>
      <c r="X19" s="123">
        <f t="shared" si="7"/>
        <v>0</v>
      </c>
      <c r="Y19" s="156">
        <f t="shared" si="8"/>
        <v>3583</v>
      </c>
      <c r="Z19" s="156">
        <f t="shared" si="9"/>
        <v>6475</v>
      </c>
      <c r="AA19" s="156">
        <f t="shared" si="10"/>
        <v>10058</v>
      </c>
    </row>
    <row r="20" spans="1:27">
      <c r="A20" s="31">
        <v>2</v>
      </c>
      <c r="B20" s="40">
        <v>21</v>
      </c>
      <c r="C20" s="33" t="s">
        <v>21</v>
      </c>
      <c r="D20" s="42">
        <f t="shared" si="1"/>
        <v>9334</v>
      </c>
      <c r="E20" s="42">
        <f t="shared" si="2"/>
        <v>3633</v>
      </c>
      <c r="F20" s="42">
        <f t="shared" si="2"/>
        <v>5701</v>
      </c>
      <c r="G20" s="42">
        <f t="shared" si="3"/>
        <v>310</v>
      </c>
      <c r="H20" s="46">
        <f>SUM(H21:H25)</f>
        <v>117</v>
      </c>
      <c r="I20" s="46">
        <f>SUM(I21:I25)</f>
        <v>193</v>
      </c>
      <c r="J20" s="46">
        <f t="shared" si="4"/>
        <v>281</v>
      </c>
      <c r="K20" s="46">
        <f>SUM(K21:K25)</f>
        <v>95</v>
      </c>
      <c r="L20" s="46">
        <f>SUM(L21:L25)</f>
        <v>186</v>
      </c>
      <c r="M20" s="46">
        <f t="shared" si="5"/>
        <v>533</v>
      </c>
      <c r="N20" s="46">
        <f>SUM(N21:N25)</f>
        <v>248</v>
      </c>
      <c r="O20" s="46">
        <f>SUM(O21:O25)</f>
        <v>285</v>
      </c>
      <c r="P20" s="46">
        <f t="shared" si="6"/>
        <v>8210</v>
      </c>
      <c r="Q20" s="46">
        <f>SUM(Q21:Q25)</f>
        <v>3173</v>
      </c>
      <c r="R20" s="46">
        <f>SUM(R21:R25)</f>
        <v>5037</v>
      </c>
      <c r="S20" s="125">
        <v>9334</v>
      </c>
      <c r="T20" s="125">
        <v>3633</v>
      </c>
      <c r="U20" s="125">
        <v>5701</v>
      </c>
      <c r="V20" s="124">
        <f t="shared" si="7"/>
        <v>0</v>
      </c>
      <c r="W20" s="124">
        <f t="shared" si="7"/>
        <v>0</v>
      </c>
      <c r="X20" s="124">
        <f t="shared" si="7"/>
        <v>0</v>
      </c>
      <c r="Y20" s="156">
        <f t="shared" si="8"/>
        <v>460</v>
      </c>
      <c r="Z20" s="156">
        <f t="shared" si="9"/>
        <v>664</v>
      </c>
      <c r="AA20" s="156">
        <f t="shared" si="10"/>
        <v>1124</v>
      </c>
    </row>
    <row r="21" spans="1:27" ht="37.5">
      <c r="A21" s="187"/>
      <c r="B21" s="265"/>
      <c r="C21" s="9" t="s">
        <v>108</v>
      </c>
      <c r="D21" s="47">
        <f t="shared" si="1"/>
        <v>3880</v>
      </c>
      <c r="E21" s="47">
        <f t="shared" si="2"/>
        <v>1552</v>
      </c>
      <c r="F21" s="47">
        <f t="shared" si="2"/>
        <v>2328</v>
      </c>
      <c r="G21" s="47">
        <f t="shared" si="3"/>
        <v>16</v>
      </c>
      <c r="H21" s="16">
        <v>6</v>
      </c>
      <c r="I21" s="16">
        <v>10</v>
      </c>
      <c r="J21" s="47">
        <f t="shared" si="4"/>
        <v>244</v>
      </c>
      <c r="K21" s="16">
        <v>79</v>
      </c>
      <c r="L21" s="16">
        <v>165</v>
      </c>
      <c r="M21" s="47">
        <f t="shared" si="5"/>
        <v>131</v>
      </c>
      <c r="N21" s="126">
        <v>48</v>
      </c>
      <c r="O21" s="126">
        <v>83</v>
      </c>
      <c r="P21" s="47">
        <f t="shared" si="6"/>
        <v>3489</v>
      </c>
      <c r="Q21" s="126">
        <v>1419</v>
      </c>
      <c r="R21" s="126">
        <v>2070</v>
      </c>
      <c r="S21" s="7">
        <v>3880</v>
      </c>
      <c r="T21" s="7">
        <v>1552</v>
      </c>
      <c r="U21" s="7">
        <v>2328</v>
      </c>
      <c r="V21" s="123">
        <f t="shared" si="7"/>
        <v>0</v>
      </c>
      <c r="W21" s="123">
        <f t="shared" si="7"/>
        <v>0</v>
      </c>
      <c r="X21" s="123">
        <f t="shared" si="7"/>
        <v>0</v>
      </c>
      <c r="Y21" s="156">
        <f t="shared" si="8"/>
        <v>133</v>
      </c>
      <c r="Z21" s="156">
        <f t="shared" si="9"/>
        <v>258</v>
      </c>
      <c r="AA21" s="156">
        <f t="shared" si="10"/>
        <v>391</v>
      </c>
    </row>
    <row r="22" spans="1:27" ht="56.25">
      <c r="A22" s="187"/>
      <c r="B22" s="265"/>
      <c r="C22" s="9" t="s">
        <v>109</v>
      </c>
      <c r="D22" s="15">
        <f t="shared" si="1"/>
        <v>0</v>
      </c>
      <c r="E22" s="15">
        <f t="shared" si="2"/>
        <v>0</v>
      </c>
      <c r="F22" s="15">
        <f t="shared" si="2"/>
        <v>0</v>
      </c>
      <c r="G22" s="15">
        <f t="shared" si="3"/>
        <v>0</v>
      </c>
      <c r="H22" s="15">
        <v>0</v>
      </c>
      <c r="I22" s="15">
        <v>0</v>
      </c>
      <c r="J22" s="15">
        <f t="shared" si="4"/>
        <v>0</v>
      </c>
      <c r="K22" s="15">
        <v>0</v>
      </c>
      <c r="L22" s="15">
        <v>0</v>
      </c>
      <c r="M22" s="15">
        <f t="shared" si="5"/>
        <v>0</v>
      </c>
      <c r="N22" s="15">
        <v>0</v>
      </c>
      <c r="O22" s="15">
        <v>0</v>
      </c>
      <c r="P22" s="15">
        <f t="shared" si="6"/>
        <v>0</v>
      </c>
      <c r="Q22" s="15">
        <v>0</v>
      </c>
      <c r="R22" s="15">
        <v>0</v>
      </c>
      <c r="S22" s="7">
        <v>0</v>
      </c>
      <c r="T22" s="7">
        <v>0</v>
      </c>
      <c r="U22" s="7">
        <v>0</v>
      </c>
      <c r="V22" s="123">
        <f t="shared" si="7"/>
        <v>0</v>
      </c>
      <c r="W22" s="123">
        <f t="shared" si="7"/>
        <v>0</v>
      </c>
      <c r="X22" s="123">
        <f t="shared" si="7"/>
        <v>0</v>
      </c>
      <c r="Y22" s="156">
        <f t="shared" si="8"/>
        <v>0</v>
      </c>
      <c r="Z22" s="156">
        <f t="shared" si="9"/>
        <v>0</v>
      </c>
      <c r="AA22" s="156">
        <f t="shared" si="10"/>
        <v>0</v>
      </c>
    </row>
    <row r="23" spans="1:27" ht="56.25">
      <c r="A23" s="187"/>
      <c r="B23" s="265"/>
      <c r="C23" s="9" t="s">
        <v>110</v>
      </c>
      <c r="D23" s="47">
        <f t="shared" si="1"/>
        <v>80</v>
      </c>
      <c r="E23" s="47">
        <f t="shared" si="2"/>
        <v>20</v>
      </c>
      <c r="F23" s="47">
        <f t="shared" si="2"/>
        <v>60</v>
      </c>
      <c r="G23" s="47">
        <f t="shared" si="3"/>
        <v>0</v>
      </c>
      <c r="H23" s="47">
        <v>0</v>
      </c>
      <c r="I23" s="47">
        <v>0</v>
      </c>
      <c r="J23" s="47">
        <f t="shared" si="4"/>
        <v>0</v>
      </c>
      <c r="K23" s="47">
        <v>0</v>
      </c>
      <c r="L23" s="47">
        <v>0</v>
      </c>
      <c r="M23" s="47">
        <f t="shared" si="5"/>
        <v>0</v>
      </c>
      <c r="N23" s="47">
        <v>0</v>
      </c>
      <c r="O23" s="47">
        <v>0</v>
      </c>
      <c r="P23" s="47">
        <f t="shared" si="6"/>
        <v>80</v>
      </c>
      <c r="Q23" s="47">
        <v>20</v>
      </c>
      <c r="R23" s="47">
        <v>60</v>
      </c>
      <c r="S23" s="7">
        <v>80</v>
      </c>
      <c r="T23" s="7">
        <v>20</v>
      </c>
      <c r="U23" s="7">
        <v>60</v>
      </c>
      <c r="V23" s="123">
        <f t="shared" si="7"/>
        <v>0</v>
      </c>
      <c r="W23" s="123">
        <f t="shared" si="7"/>
        <v>0</v>
      </c>
      <c r="X23" s="123">
        <f t="shared" si="7"/>
        <v>0</v>
      </c>
      <c r="Y23" s="156">
        <f t="shared" si="8"/>
        <v>0</v>
      </c>
      <c r="Z23" s="156">
        <f t="shared" si="9"/>
        <v>0</v>
      </c>
      <c r="AA23" s="156">
        <f t="shared" si="10"/>
        <v>0</v>
      </c>
    </row>
    <row r="24" spans="1:27" ht="37.5">
      <c r="A24" s="187"/>
      <c r="B24" s="265"/>
      <c r="C24" s="153" t="s">
        <v>99</v>
      </c>
      <c r="D24" s="47">
        <f t="shared" si="1"/>
        <v>800</v>
      </c>
      <c r="E24" s="47">
        <f t="shared" si="2"/>
        <v>239</v>
      </c>
      <c r="F24" s="47">
        <f t="shared" si="2"/>
        <v>561</v>
      </c>
      <c r="G24" s="47">
        <f t="shared" si="3"/>
        <v>20</v>
      </c>
      <c r="H24" s="47">
        <v>9</v>
      </c>
      <c r="I24" s="47">
        <v>11</v>
      </c>
      <c r="J24" s="47">
        <f t="shared" si="4"/>
        <v>37</v>
      </c>
      <c r="K24" s="47">
        <v>16</v>
      </c>
      <c r="L24" s="47">
        <v>21</v>
      </c>
      <c r="M24" s="47">
        <f t="shared" si="5"/>
        <v>8</v>
      </c>
      <c r="N24" s="127">
        <v>2</v>
      </c>
      <c r="O24" s="127">
        <v>6</v>
      </c>
      <c r="P24" s="47">
        <f t="shared" si="6"/>
        <v>735</v>
      </c>
      <c r="Q24" s="127">
        <v>212</v>
      </c>
      <c r="R24" s="127">
        <v>523</v>
      </c>
      <c r="S24" s="7">
        <v>800</v>
      </c>
      <c r="T24" s="7">
        <v>239</v>
      </c>
      <c r="U24" s="7">
        <v>561</v>
      </c>
      <c r="V24" s="123">
        <f t="shared" si="7"/>
        <v>0</v>
      </c>
      <c r="W24" s="123">
        <f t="shared" si="7"/>
        <v>0</v>
      </c>
      <c r="X24" s="123">
        <f t="shared" si="7"/>
        <v>0</v>
      </c>
      <c r="Y24" s="156">
        <f t="shared" si="8"/>
        <v>27</v>
      </c>
      <c r="Z24" s="156">
        <f t="shared" si="9"/>
        <v>38</v>
      </c>
      <c r="AA24" s="156">
        <f t="shared" si="10"/>
        <v>65</v>
      </c>
    </row>
    <row r="25" spans="1:27" ht="37.5">
      <c r="A25" s="187"/>
      <c r="B25" s="265"/>
      <c r="C25" s="119" t="s">
        <v>17</v>
      </c>
      <c r="D25" s="47">
        <f t="shared" si="1"/>
        <v>4574</v>
      </c>
      <c r="E25" s="47">
        <f t="shared" si="2"/>
        <v>1822</v>
      </c>
      <c r="F25" s="47">
        <f t="shared" si="2"/>
        <v>2752</v>
      </c>
      <c r="G25" s="47">
        <f t="shared" si="3"/>
        <v>274</v>
      </c>
      <c r="H25" s="47">
        <v>102</v>
      </c>
      <c r="I25" s="47">
        <v>172</v>
      </c>
      <c r="J25" s="47">
        <f t="shared" si="4"/>
        <v>0</v>
      </c>
      <c r="K25" s="47">
        <v>0</v>
      </c>
      <c r="L25" s="47">
        <v>0</v>
      </c>
      <c r="M25" s="47">
        <f t="shared" si="5"/>
        <v>394</v>
      </c>
      <c r="N25" s="127">
        <v>198</v>
      </c>
      <c r="O25" s="127">
        <v>196</v>
      </c>
      <c r="P25" s="47">
        <f t="shared" si="6"/>
        <v>3906</v>
      </c>
      <c r="Q25" s="127">
        <v>1522</v>
      </c>
      <c r="R25" s="127">
        <v>2384</v>
      </c>
      <c r="S25" s="7">
        <v>4574</v>
      </c>
      <c r="T25" s="7">
        <v>1822</v>
      </c>
      <c r="U25" s="7">
        <v>2752</v>
      </c>
      <c r="V25" s="123">
        <f t="shared" si="7"/>
        <v>0</v>
      </c>
      <c r="W25" s="123">
        <f t="shared" si="7"/>
        <v>0</v>
      </c>
      <c r="X25" s="123">
        <f t="shared" si="7"/>
        <v>0</v>
      </c>
      <c r="Y25" s="156">
        <f t="shared" si="8"/>
        <v>300</v>
      </c>
      <c r="Z25" s="156">
        <f t="shared" si="9"/>
        <v>368</v>
      </c>
      <c r="AA25" s="156">
        <f t="shared" si="10"/>
        <v>668</v>
      </c>
    </row>
    <row r="26" spans="1:27">
      <c r="A26" s="31">
        <v>3</v>
      </c>
      <c r="B26" s="32">
        <v>23</v>
      </c>
      <c r="C26" s="33" t="s">
        <v>22</v>
      </c>
      <c r="D26" s="42">
        <f t="shared" si="1"/>
        <v>4291</v>
      </c>
      <c r="E26" s="42">
        <f t="shared" si="2"/>
        <v>1398</v>
      </c>
      <c r="F26" s="42">
        <f t="shared" si="2"/>
        <v>2893</v>
      </c>
      <c r="G26" s="42">
        <f t="shared" si="3"/>
        <v>249</v>
      </c>
      <c r="H26" s="42">
        <f>SUM(H27:H31)</f>
        <v>87</v>
      </c>
      <c r="I26" s="42">
        <f>SUM(I27:I31)</f>
        <v>162</v>
      </c>
      <c r="J26" s="42">
        <f t="shared" si="4"/>
        <v>359</v>
      </c>
      <c r="K26" s="42">
        <f>SUM(K27:K31)</f>
        <v>130</v>
      </c>
      <c r="L26" s="42">
        <f>SUM(L27:L31)</f>
        <v>229</v>
      </c>
      <c r="M26" s="42">
        <f t="shared" si="5"/>
        <v>261</v>
      </c>
      <c r="N26" s="42">
        <f>SUM(N27:N31)</f>
        <v>106</v>
      </c>
      <c r="O26" s="42">
        <f>SUM(O27:O31)</f>
        <v>155</v>
      </c>
      <c r="P26" s="42">
        <f t="shared" si="6"/>
        <v>3422</v>
      </c>
      <c r="Q26" s="42">
        <f>SUM(Q27:Q31)</f>
        <v>1075</v>
      </c>
      <c r="R26" s="42">
        <f>SUM(R27:R31)</f>
        <v>2347</v>
      </c>
      <c r="S26" s="125">
        <v>4290</v>
      </c>
      <c r="T26" s="125">
        <v>1398</v>
      </c>
      <c r="U26" s="125">
        <v>2892</v>
      </c>
      <c r="V26" s="124">
        <f t="shared" si="7"/>
        <v>-1</v>
      </c>
      <c r="W26" s="124">
        <f t="shared" si="7"/>
        <v>0</v>
      </c>
      <c r="X26" s="124">
        <f t="shared" si="7"/>
        <v>-1</v>
      </c>
      <c r="Y26" s="156">
        <f t="shared" si="8"/>
        <v>323</v>
      </c>
      <c r="Z26" s="156">
        <f t="shared" si="9"/>
        <v>546</v>
      </c>
      <c r="AA26" s="156">
        <f t="shared" si="10"/>
        <v>869</v>
      </c>
    </row>
    <row r="27" spans="1:27" ht="37.5">
      <c r="A27" s="187"/>
      <c r="B27" s="269"/>
      <c r="C27" s="9" t="s">
        <v>108</v>
      </c>
      <c r="D27" s="15">
        <f t="shared" si="1"/>
        <v>1763</v>
      </c>
      <c r="E27" s="15">
        <f t="shared" si="2"/>
        <v>703</v>
      </c>
      <c r="F27" s="15">
        <f t="shared" si="2"/>
        <v>1060</v>
      </c>
      <c r="G27" s="15">
        <f t="shared" si="3"/>
        <v>119</v>
      </c>
      <c r="H27" s="15">
        <v>44</v>
      </c>
      <c r="I27" s="15">
        <v>75</v>
      </c>
      <c r="J27" s="15">
        <f t="shared" si="4"/>
        <v>197</v>
      </c>
      <c r="K27" s="15">
        <v>90</v>
      </c>
      <c r="L27" s="15">
        <v>107</v>
      </c>
      <c r="M27" s="15">
        <f t="shared" si="5"/>
        <v>174</v>
      </c>
      <c r="N27" s="122">
        <v>81</v>
      </c>
      <c r="O27" s="122">
        <v>93</v>
      </c>
      <c r="P27" s="15">
        <f t="shared" si="6"/>
        <v>1273</v>
      </c>
      <c r="Q27" s="122">
        <v>488</v>
      </c>
      <c r="R27" s="122">
        <v>785</v>
      </c>
      <c r="S27" s="7">
        <v>1763</v>
      </c>
      <c r="T27" s="7">
        <v>703</v>
      </c>
      <c r="U27" s="7">
        <v>1060</v>
      </c>
      <c r="V27" s="123">
        <f t="shared" si="7"/>
        <v>0</v>
      </c>
      <c r="W27" s="123">
        <f t="shared" si="7"/>
        <v>0</v>
      </c>
      <c r="X27" s="123">
        <f t="shared" si="7"/>
        <v>0</v>
      </c>
      <c r="Y27" s="156">
        <f t="shared" si="8"/>
        <v>215</v>
      </c>
      <c r="Z27" s="156">
        <f t="shared" si="9"/>
        <v>275</v>
      </c>
      <c r="AA27" s="156">
        <f t="shared" si="10"/>
        <v>490</v>
      </c>
    </row>
    <row r="28" spans="1:27" ht="56.25">
      <c r="A28" s="187"/>
      <c r="B28" s="269"/>
      <c r="C28" s="9" t="s">
        <v>109</v>
      </c>
      <c r="D28" s="15">
        <f>+E28+F28</f>
        <v>14</v>
      </c>
      <c r="E28" s="15">
        <f t="shared" si="2"/>
        <v>4</v>
      </c>
      <c r="F28" s="15">
        <f t="shared" si="2"/>
        <v>10</v>
      </c>
      <c r="G28" s="15">
        <f t="shared" si="3"/>
        <v>9</v>
      </c>
      <c r="H28" s="15">
        <v>0</v>
      </c>
      <c r="I28" s="15">
        <v>9</v>
      </c>
      <c r="J28" s="15">
        <f t="shared" si="4"/>
        <v>5</v>
      </c>
      <c r="K28" s="15">
        <v>4</v>
      </c>
      <c r="L28" s="15">
        <v>1</v>
      </c>
      <c r="M28" s="15">
        <f t="shared" si="5"/>
        <v>0</v>
      </c>
      <c r="N28" s="15">
        <v>0</v>
      </c>
      <c r="O28" s="15">
        <v>0</v>
      </c>
      <c r="P28" s="15">
        <f t="shared" si="6"/>
        <v>0</v>
      </c>
      <c r="Q28" s="15">
        <v>0</v>
      </c>
      <c r="R28" s="15">
        <v>0</v>
      </c>
      <c r="S28" s="130">
        <v>13</v>
      </c>
      <c r="T28" s="130">
        <v>0</v>
      </c>
      <c r="U28" s="130">
        <v>13</v>
      </c>
      <c r="V28" s="131">
        <f t="shared" si="7"/>
        <v>-1</v>
      </c>
      <c r="W28" s="131">
        <f t="shared" si="7"/>
        <v>-4</v>
      </c>
      <c r="X28" s="131">
        <f t="shared" si="7"/>
        <v>3</v>
      </c>
      <c r="Y28" s="156">
        <f t="shared" si="8"/>
        <v>4</v>
      </c>
      <c r="Z28" s="156">
        <f t="shared" si="9"/>
        <v>10</v>
      </c>
      <c r="AA28" s="156">
        <f t="shared" si="10"/>
        <v>14</v>
      </c>
    </row>
    <row r="29" spans="1:27" ht="56.25">
      <c r="A29" s="187"/>
      <c r="B29" s="269"/>
      <c r="C29" s="9" t="s">
        <v>110</v>
      </c>
      <c r="D29" s="15">
        <f t="shared" ref="D29:D97" si="11">+E29+F29</f>
        <v>80</v>
      </c>
      <c r="E29" s="15">
        <f t="shared" si="2"/>
        <v>21</v>
      </c>
      <c r="F29" s="15">
        <f t="shared" si="2"/>
        <v>59</v>
      </c>
      <c r="G29" s="15">
        <f t="shared" si="3"/>
        <v>41</v>
      </c>
      <c r="H29" s="15">
        <v>13</v>
      </c>
      <c r="I29" s="15">
        <v>28</v>
      </c>
      <c r="J29" s="15">
        <f t="shared" si="4"/>
        <v>29</v>
      </c>
      <c r="K29" s="15">
        <v>4</v>
      </c>
      <c r="L29" s="15">
        <v>25</v>
      </c>
      <c r="M29" s="15">
        <f t="shared" si="5"/>
        <v>0</v>
      </c>
      <c r="N29" s="15">
        <v>0</v>
      </c>
      <c r="O29" s="15">
        <v>0</v>
      </c>
      <c r="P29" s="15">
        <f t="shared" si="6"/>
        <v>10</v>
      </c>
      <c r="Q29" s="15">
        <v>4</v>
      </c>
      <c r="R29" s="15">
        <v>6</v>
      </c>
      <c r="S29" s="7">
        <v>80</v>
      </c>
      <c r="T29" s="7">
        <v>21</v>
      </c>
      <c r="U29" s="7">
        <v>59</v>
      </c>
      <c r="V29" s="123">
        <f t="shared" si="7"/>
        <v>0</v>
      </c>
      <c r="W29" s="123">
        <f t="shared" si="7"/>
        <v>0</v>
      </c>
      <c r="X29" s="123">
        <f t="shared" si="7"/>
        <v>0</v>
      </c>
      <c r="Y29" s="156">
        <f t="shared" si="8"/>
        <v>17</v>
      </c>
      <c r="Z29" s="156">
        <f t="shared" si="9"/>
        <v>53</v>
      </c>
      <c r="AA29" s="156">
        <f t="shared" si="10"/>
        <v>70</v>
      </c>
    </row>
    <row r="30" spans="1:27" ht="37.5">
      <c r="A30" s="187"/>
      <c r="B30" s="269"/>
      <c r="C30" s="153" t="s">
        <v>99</v>
      </c>
      <c r="D30" s="15">
        <f t="shared" si="11"/>
        <v>550</v>
      </c>
      <c r="E30" s="15">
        <f t="shared" ref="E30:F65" si="12">+H30+K30+N30+Q30</f>
        <v>140</v>
      </c>
      <c r="F30" s="15">
        <f t="shared" si="12"/>
        <v>410</v>
      </c>
      <c r="G30" s="15">
        <f t="shared" si="3"/>
        <v>12</v>
      </c>
      <c r="H30" s="36">
        <v>3</v>
      </c>
      <c r="I30" s="36">
        <v>9</v>
      </c>
      <c r="J30" s="15">
        <f t="shared" si="4"/>
        <v>25</v>
      </c>
      <c r="K30" s="36">
        <v>7</v>
      </c>
      <c r="L30" s="36">
        <v>18</v>
      </c>
      <c r="M30" s="15">
        <f t="shared" si="5"/>
        <v>23</v>
      </c>
      <c r="N30" s="128">
        <v>6</v>
      </c>
      <c r="O30" s="128">
        <v>17</v>
      </c>
      <c r="P30" s="15">
        <f t="shared" si="6"/>
        <v>490</v>
      </c>
      <c r="Q30" s="128">
        <v>124</v>
      </c>
      <c r="R30" s="128">
        <v>366</v>
      </c>
      <c r="S30" s="7">
        <v>550</v>
      </c>
      <c r="T30" s="7">
        <v>140</v>
      </c>
      <c r="U30" s="7">
        <v>410</v>
      </c>
      <c r="V30" s="123">
        <f t="shared" si="7"/>
        <v>0</v>
      </c>
      <c r="W30" s="123">
        <f t="shared" si="7"/>
        <v>0</v>
      </c>
      <c r="X30" s="123">
        <f t="shared" si="7"/>
        <v>0</v>
      </c>
      <c r="Y30" s="156">
        <f t="shared" si="8"/>
        <v>16</v>
      </c>
      <c r="Z30" s="156">
        <f t="shared" si="9"/>
        <v>44</v>
      </c>
      <c r="AA30" s="156">
        <f t="shared" si="10"/>
        <v>60</v>
      </c>
    </row>
    <row r="31" spans="1:27" ht="37.5">
      <c r="A31" s="187"/>
      <c r="B31" s="269"/>
      <c r="C31" s="119" t="s">
        <v>17</v>
      </c>
      <c r="D31" s="15">
        <f t="shared" si="11"/>
        <v>1884</v>
      </c>
      <c r="E31" s="15">
        <f t="shared" si="12"/>
        <v>530</v>
      </c>
      <c r="F31" s="15">
        <f t="shared" si="12"/>
        <v>1354</v>
      </c>
      <c r="G31" s="15">
        <f t="shared" si="3"/>
        <v>68</v>
      </c>
      <c r="H31" s="15">
        <v>27</v>
      </c>
      <c r="I31" s="15">
        <v>41</v>
      </c>
      <c r="J31" s="15">
        <f t="shared" si="4"/>
        <v>103</v>
      </c>
      <c r="K31" s="15">
        <v>25</v>
      </c>
      <c r="L31" s="15">
        <v>78</v>
      </c>
      <c r="M31" s="15">
        <f t="shared" si="5"/>
        <v>64</v>
      </c>
      <c r="N31" s="122">
        <v>19</v>
      </c>
      <c r="O31" s="122">
        <v>45</v>
      </c>
      <c r="P31" s="15">
        <f t="shared" si="6"/>
        <v>1649</v>
      </c>
      <c r="Q31" s="122">
        <v>459</v>
      </c>
      <c r="R31" s="122">
        <v>1190</v>
      </c>
      <c r="S31" s="7">
        <v>1884</v>
      </c>
      <c r="T31" s="7">
        <v>530</v>
      </c>
      <c r="U31" s="7">
        <v>1354</v>
      </c>
      <c r="V31" s="123">
        <f t="shared" si="7"/>
        <v>0</v>
      </c>
      <c r="W31" s="123">
        <f t="shared" si="7"/>
        <v>0</v>
      </c>
      <c r="X31" s="123">
        <f t="shared" si="7"/>
        <v>0</v>
      </c>
      <c r="Y31" s="156">
        <f t="shared" si="8"/>
        <v>71</v>
      </c>
      <c r="Z31" s="156">
        <f t="shared" si="9"/>
        <v>164</v>
      </c>
      <c r="AA31" s="156">
        <f t="shared" si="10"/>
        <v>235</v>
      </c>
    </row>
    <row r="32" spans="1:27">
      <c r="A32" s="31">
        <v>4</v>
      </c>
      <c r="B32" s="32">
        <v>24</v>
      </c>
      <c r="C32" s="33" t="s">
        <v>23</v>
      </c>
      <c r="D32" s="42">
        <f t="shared" si="11"/>
        <v>3096</v>
      </c>
      <c r="E32" s="42">
        <f t="shared" si="12"/>
        <v>65</v>
      </c>
      <c r="F32" s="42">
        <f t="shared" si="12"/>
        <v>3031</v>
      </c>
      <c r="G32" s="42">
        <f t="shared" si="3"/>
        <v>281</v>
      </c>
      <c r="H32" s="42">
        <f>SUM(H33:H37)</f>
        <v>10</v>
      </c>
      <c r="I32" s="42">
        <f>SUM(I33:I37)</f>
        <v>271</v>
      </c>
      <c r="J32" s="42">
        <f t="shared" si="4"/>
        <v>451</v>
      </c>
      <c r="K32" s="42">
        <f>SUM(K33:K37)</f>
        <v>16</v>
      </c>
      <c r="L32" s="42">
        <f>SUM(L33:L37)</f>
        <v>435</v>
      </c>
      <c r="M32" s="42">
        <f t="shared" si="5"/>
        <v>373</v>
      </c>
      <c r="N32" s="42">
        <f>SUM(N33:N37)</f>
        <v>14</v>
      </c>
      <c r="O32" s="42">
        <f>SUM(O33:O37)</f>
        <v>359</v>
      </c>
      <c r="P32" s="42">
        <f t="shared" si="6"/>
        <v>1991</v>
      </c>
      <c r="Q32" s="42">
        <f>SUM(Q33:Q37)</f>
        <v>25</v>
      </c>
      <c r="R32" s="42">
        <f>SUM(R33:R37)</f>
        <v>1966</v>
      </c>
      <c r="S32" s="125">
        <v>3096</v>
      </c>
      <c r="T32" s="125">
        <v>65</v>
      </c>
      <c r="U32" s="125">
        <v>3031</v>
      </c>
      <c r="V32" s="124">
        <f t="shared" si="7"/>
        <v>0</v>
      </c>
      <c r="W32" s="124">
        <f t="shared" si="7"/>
        <v>0</v>
      </c>
      <c r="X32" s="124">
        <f t="shared" si="7"/>
        <v>0</v>
      </c>
      <c r="Y32" s="156">
        <f t="shared" si="8"/>
        <v>40</v>
      </c>
      <c r="Z32" s="156">
        <f t="shared" si="9"/>
        <v>1065</v>
      </c>
      <c r="AA32" s="156">
        <f t="shared" si="10"/>
        <v>1105</v>
      </c>
    </row>
    <row r="33" spans="1:27" ht="37.5">
      <c r="A33" s="187"/>
      <c r="B33" s="266"/>
      <c r="C33" s="9" t="s">
        <v>108</v>
      </c>
      <c r="D33" s="15">
        <f t="shared" si="11"/>
        <v>1311</v>
      </c>
      <c r="E33" s="15">
        <f t="shared" si="12"/>
        <v>50</v>
      </c>
      <c r="F33" s="15">
        <f t="shared" si="12"/>
        <v>1261</v>
      </c>
      <c r="G33" s="15">
        <f t="shared" si="3"/>
        <v>203</v>
      </c>
      <c r="H33" s="15">
        <v>10</v>
      </c>
      <c r="I33" s="15">
        <v>193</v>
      </c>
      <c r="J33" s="15">
        <f t="shared" si="4"/>
        <v>386</v>
      </c>
      <c r="K33" s="15">
        <v>15</v>
      </c>
      <c r="L33" s="15">
        <v>371</v>
      </c>
      <c r="M33" s="15">
        <f t="shared" si="5"/>
        <v>298</v>
      </c>
      <c r="N33" s="122">
        <v>10</v>
      </c>
      <c r="O33" s="122">
        <v>288</v>
      </c>
      <c r="P33" s="15">
        <f t="shared" si="6"/>
        <v>424</v>
      </c>
      <c r="Q33" s="122">
        <v>15</v>
      </c>
      <c r="R33" s="122">
        <v>409</v>
      </c>
      <c r="S33" s="7">
        <v>1311</v>
      </c>
      <c r="T33" s="7">
        <v>50</v>
      </c>
      <c r="U33" s="7">
        <v>1261</v>
      </c>
      <c r="V33" s="123">
        <f t="shared" si="7"/>
        <v>0</v>
      </c>
      <c r="W33" s="123">
        <f t="shared" si="7"/>
        <v>0</v>
      </c>
      <c r="X33" s="123">
        <f t="shared" si="7"/>
        <v>0</v>
      </c>
      <c r="Y33" s="156">
        <f t="shared" si="8"/>
        <v>35</v>
      </c>
      <c r="Z33" s="156">
        <f t="shared" si="9"/>
        <v>852</v>
      </c>
      <c r="AA33" s="156">
        <f t="shared" si="10"/>
        <v>887</v>
      </c>
    </row>
    <row r="34" spans="1:27" ht="56.25">
      <c r="A34" s="187"/>
      <c r="B34" s="266"/>
      <c r="C34" s="9" t="s">
        <v>109</v>
      </c>
      <c r="D34" s="15">
        <f t="shared" si="11"/>
        <v>0</v>
      </c>
      <c r="E34" s="15">
        <f t="shared" si="12"/>
        <v>0</v>
      </c>
      <c r="F34" s="15">
        <f t="shared" si="12"/>
        <v>0</v>
      </c>
      <c r="G34" s="15">
        <f t="shared" si="3"/>
        <v>0</v>
      </c>
      <c r="H34" s="15">
        <f>SUM(H35:H37)</f>
        <v>0</v>
      </c>
      <c r="I34" s="15">
        <v>0</v>
      </c>
      <c r="J34" s="15">
        <f t="shared" si="4"/>
        <v>0</v>
      </c>
      <c r="K34" s="15">
        <v>0</v>
      </c>
      <c r="L34" s="15">
        <v>0</v>
      </c>
      <c r="M34" s="15">
        <f t="shared" si="5"/>
        <v>0</v>
      </c>
      <c r="N34" s="15">
        <v>0</v>
      </c>
      <c r="O34" s="15">
        <v>0</v>
      </c>
      <c r="P34" s="15">
        <f t="shared" si="6"/>
        <v>0</v>
      </c>
      <c r="Q34" s="15">
        <v>0</v>
      </c>
      <c r="R34" s="15">
        <v>0</v>
      </c>
      <c r="S34" s="7">
        <v>0</v>
      </c>
      <c r="T34" s="7">
        <v>0</v>
      </c>
      <c r="U34" s="7">
        <v>0</v>
      </c>
      <c r="V34" s="123">
        <f t="shared" si="7"/>
        <v>0</v>
      </c>
      <c r="W34" s="123">
        <f t="shared" si="7"/>
        <v>0</v>
      </c>
      <c r="X34" s="123">
        <f t="shared" si="7"/>
        <v>0</v>
      </c>
      <c r="Y34" s="156">
        <f t="shared" si="8"/>
        <v>0</v>
      </c>
      <c r="Z34" s="156">
        <f t="shared" si="9"/>
        <v>0</v>
      </c>
      <c r="AA34" s="156">
        <f t="shared" si="10"/>
        <v>0</v>
      </c>
    </row>
    <row r="35" spans="1:27" ht="56.25">
      <c r="A35" s="187"/>
      <c r="B35" s="266"/>
      <c r="C35" s="9" t="s">
        <v>110</v>
      </c>
      <c r="D35" s="15">
        <f t="shared" si="11"/>
        <v>60</v>
      </c>
      <c r="E35" s="15">
        <f t="shared" si="12"/>
        <v>0</v>
      </c>
      <c r="F35" s="15">
        <f t="shared" si="12"/>
        <v>60</v>
      </c>
      <c r="G35" s="15">
        <f t="shared" si="3"/>
        <v>0</v>
      </c>
      <c r="H35" s="15">
        <v>0</v>
      </c>
      <c r="I35" s="15">
        <v>0</v>
      </c>
      <c r="J35" s="15">
        <f t="shared" si="4"/>
        <v>0</v>
      </c>
      <c r="K35" s="15">
        <v>0</v>
      </c>
      <c r="L35" s="15">
        <v>0</v>
      </c>
      <c r="M35" s="15">
        <f t="shared" si="5"/>
        <v>0</v>
      </c>
      <c r="N35" s="15">
        <v>0</v>
      </c>
      <c r="O35" s="122">
        <v>0</v>
      </c>
      <c r="P35" s="15">
        <f t="shared" si="6"/>
        <v>60</v>
      </c>
      <c r="Q35" s="15">
        <v>0</v>
      </c>
      <c r="R35" s="122">
        <v>60</v>
      </c>
      <c r="S35" s="7">
        <v>60</v>
      </c>
      <c r="T35" s="7">
        <v>0</v>
      </c>
      <c r="U35" s="7">
        <v>60</v>
      </c>
      <c r="V35" s="123">
        <f t="shared" si="7"/>
        <v>0</v>
      </c>
      <c r="W35" s="123">
        <f t="shared" si="7"/>
        <v>0</v>
      </c>
      <c r="X35" s="123">
        <f t="shared" si="7"/>
        <v>0</v>
      </c>
      <c r="Y35" s="156">
        <f t="shared" si="8"/>
        <v>0</v>
      </c>
      <c r="Z35" s="156">
        <f t="shared" si="9"/>
        <v>0</v>
      </c>
      <c r="AA35" s="156">
        <f t="shared" si="10"/>
        <v>0</v>
      </c>
    </row>
    <row r="36" spans="1:27" ht="37.5">
      <c r="A36" s="187"/>
      <c r="B36" s="266"/>
      <c r="C36" s="153" t="s">
        <v>99</v>
      </c>
      <c r="D36" s="15">
        <f t="shared" si="11"/>
        <v>500</v>
      </c>
      <c r="E36" s="15">
        <f t="shared" si="12"/>
        <v>10</v>
      </c>
      <c r="F36" s="15">
        <f t="shared" si="12"/>
        <v>490</v>
      </c>
      <c r="G36" s="15">
        <f t="shared" si="3"/>
        <v>19</v>
      </c>
      <c r="H36" s="15">
        <v>0</v>
      </c>
      <c r="I36" s="15">
        <v>19</v>
      </c>
      <c r="J36" s="15">
        <f t="shared" si="4"/>
        <v>16</v>
      </c>
      <c r="K36" s="15">
        <v>0</v>
      </c>
      <c r="L36" s="15">
        <v>16</v>
      </c>
      <c r="M36" s="15">
        <f t="shared" si="5"/>
        <v>18</v>
      </c>
      <c r="N36" s="122">
        <v>1</v>
      </c>
      <c r="O36" s="122">
        <v>17</v>
      </c>
      <c r="P36" s="15">
        <f t="shared" si="6"/>
        <v>447</v>
      </c>
      <c r="Q36" s="122">
        <v>9</v>
      </c>
      <c r="R36" s="122">
        <v>438</v>
      </c>
      <c r="S36" s="7">
        <v>500</v>
      </c>
      <c r="T36" s="7">
        <v>10</v>
      </c>
      <c r="U36" s="7">
        <v>490</v>
      </c>
      <c r="V36" s="123">
        <f t="shared" si="7"/>
        <v>0</v>
      </c>
      <c r="W36" s="123">
        <f t="shared" si="7"/>
        <v>0</v>
      </c>
      <c r="X36" s="123">
        <f t="shared" si="7"/>
        <v>0</v>
      </c>
      <c r="Y36" s="156">
        <f t="shared" si="8"/>
        <v>1</v>
      </c>
      <c r="Z36" s="156">
        <f t="shared" si="9"/>
        <v>52</v>
      </c>
      <c r="AA36" s="156">
        <f t="shared" si="10"/>
        <v>53</v>
      </c>
    </row>
    <row r="37" spans="1:27" ht="37.5">
      <c r="A37" s="187"/>
      <c r="B37" s="266"/>
      <c r="C37" s="119" t="s">
        <v>17</v>
      </c>
      <c r="D37" s="15">
        <f t="shared" si="11"/>
        <v>1225</v>
      </c>
      <c r="E37" s="15">
        <f t="shared" si="12"/>
        <v>5</v>
      </c>
      <c r="F37" s="15">
        <f t="shared" si="12"/>
        <v>1220</v>
      </c>
      <c r="G37" s="15">
        <f t="shared" si="3"/>
        <v>59</v>
      </c>
      <c r="H37" s="15">
        <v>0</v>
      </c>
      <c r="I37" s="15">
        <v>59</v>
      </c>
      <c r="J37" s="15">
        <f t="shared" si="4"/>
        <v>49</v>
      </c>
      <c r="K37" s="15">
        <v>1</v>
      </c>
      <c r="L37" s="15">
        <v>48</v>
      </c>
      <c r="M37" s="15">
        <f t="shared" si="5"/>
        <v>57</v>
      </c>
      <c r="N37" s="122">
        <v>3</v>
      </c>
      <c r="O37" s="122">
        <v>54</v>
      </c>
      <c r="P37" s="15">
        <f t="shared" si="6"/>
        <v>1060</v>
      </c>
      <c r="Q37" s="122">
        <v>1</v>
      </c>
      <c r="R37" s="122">
        <v>1059</v>
      </c>
      <c r="S37" s="7">
        <v>1225</v>
      </c>
      <c r="T37" s="7">
        <v>5</v>
      </c>
      <c r="U37" s="7">
        <v>1220</v>
      </c>
      <c r="V37" s="123">
        <f t="shared" si="7"/>
        <v>0</v>
      </c>
      <c r="W37" s="123">
        <f t="shared" si="7"/>
        <v>0</v>
      </c>
      <c r="X37" s="123">
        <f t="shared" si="7"/>
        <v>0</v>
      </c>
      <c r="Y37" s="156">
        <f t="shared" si="8"/>
        <v>4</v>
      </c>
      <c r="Z37" s="156">
        <f t="shared" si="9"/>
        <v>161</v>
      </c>
      <c r="AA37" s="156">
        <f t="shared" si="10"/>
        <v>165</v>
      </c>
    </row>
    <row r="38" spans="1:27">
      <c r="A38" s="31">
        <v>5</v>
      </c>
      <c r="B38" s="32">
        <v>25</v>
      </c>
      <c r="C38" s="33" t="s">
        <v>24</v>
      </c>
      <c r="D38" s="42">
        <f t="shared" si="11"/>
        <v>5071</v>
      </c>
      <c r="E38" s="42">
        <f t="shared" si="12"/>
        <v>2471</v>
      </c>
      <c r="F38" s="42">
        <f t="shared" si="12"/>
        <v>2600</v>
      </c>
      <c r="G38" s="42">
        <f t="shared" si="3"/>
        <v>172</v>
      </c>
      <c r="H38" s="42">
        <f>SUM(H39:H43)</f>
        <v>82</v>
      </c>
      <c r="I38" s="42">
        <f>SUM(I39:I43)</f>
        <v>90</v>
      </c>
      <c r="J38" s="42">
        <f t="shared" si="4"/>
        <v>702</v>
      </c>
      <c r="K38" s="42">
        <f>SUM(K39:K43)</f>
        <v>304</v>
      </c>
      <c r="L38" s="42">
        <f>SUM(L39:L43)</f>
        <v>398</v>
      </c>
      <c r="M38" s="42">
        <f t="shared" si="5"/>
        <v>377</v>
      </c>
      <c r="N38" s="42">
        <f>SUM(N39:N43)</f>
        <v>164</v>
      </c>
      <c r="O38" s="42">
        <f>SUM(O39:O43)</f>
        <v>213</v>
      </c>
      <c r="P38" s="42">
        <f t="shared" si="6"/>
        <v>3820</v>
      </c>
      <c r="Q38" s="42">
        <f>SUM(Q39:Q43)</f>
        <v>1921</v>
      </c>
      <c r="R38" s="42">
        <f>SUM(R39:R43)</f>
        <v>1899</v>
      </c>
      <c r="S38" s="125">
        <v>5071</v>
      </c>
      <c r="T38" s="125">
        <v>2471</v>
      </c>
      <c r="U38" s="125">
        <v>2600</v>
      </c>
      <c r="V38" s="124">
        <f t="shared" si="7"/>
        <v>0</v>
      </c>
      <c r="W38" s="124">
        <f t="shared" si="7"/>
        <v>0</v>
      </c>
      <c r="X38" s="124">
        <f t="shared" si="7"/>
        <v>0</v>
      </c>
      <c r="Y38" s="156">
        <f t="shared" si="8"/>
        <v>550</v>
      </c>
      <c r="Z38" s="156">
        <f t="shared" si="9"/>
        <v>701</v>
      </c>
      <c r="AA38" s="156">
        <f t="shared" si="10"/>
        <v>1251</v>
      </c>
    </row>
    <row r="39" spans="1:27" ht="37.5">
      <c r="A39" s="187"/>
      <c r="B39" s="190"/>
      <c r="C39" s="9" t="s">
        <v>108</v>
      </c>
      <c r="D39" s="15">
        <f t="shared" si="11"/>
        <v>2128</v>
      </c>
      <c r="E39" s="15">
        <f t="shared" si="12"/>
        <v>1034</v>
      </c>
      <c r="F39" s="15">
        <f t="shared" si="12"/>
        <v>1094</v>
      </c>
      <c r="G39" s="15">
        <f t="shared" si="3"/>
        <v>119</v>
      </c>
      <c r="H39" s="15">
        <v>58</v>
      </c>
      <c r="I39" s="15">
        <v>61</v>
      </c>
      <c r="J39" s="15">
        <f t="shared" si="4"/>
        <v>516</v>
      </c>
      <c r="K39" s="15">
        <v>229</v>
      </c>
      <c r="L39" s="15">
        <v>287</v>
      </c>
      <c r="M39" s="15">
        <f t="shared" si="5"/>
        <v>227</v>
      </c>
      <c r="N39" s="122">
        <v>102</v>
      </c>
      <c r="O39" s="122">
        <v>125</v>
      </c>
      <c r="P39" s="15">
        <f t="shared" si="6"/>
        <v>1266</v>
      </c>
      <c r="Q39" s="122">
        <v>645</v>
      </c>
      <c r="R39" s="122">
        <v>621</v>
      </c>
      <c r="S39" s="7">
        <v>2128</v>
      </c>
      <c r="T39" s="7">
        <v>1034</v>
      </c>
      <c r="U39" s="7">
        <v>1094</v>
      </c>
      <c r="V39" s="123">
        <f t="shared" si="7"/>
        <v>0</v>
      </c>
      <c r="W39" s="123">
        <f t="shared" si="7"/>
        <v>0</v>
      </c>
      <c r="X39" s="123">
        <f t="shared" si="7"/>
        <v>0</v>
      </c>
      <c r="Y39" s="156">
        <f t="shared" si="8"/>
        <v>389</v>
      </c>
      <c r="Z39" s="156">
        <f t="shared" si="9"/>
        <v>473</v>
      </c>
      <c r="AA39" s="156">
        <f t="shared" si="10"/>
        <v>862</v>
      </c>
    </row>
    <row r="40" spans="1:27" ht="56.25">
      <c r="A40" s="187"/>
      <c r="B40" s="190"/>
      <c r="C40" s="9" t="s">
        <v>109</v>
      </c>
      <c r="D40" s="15">
        <f t="shared" si="11"/>
        <v>0</v>
      </c>
      <c r="E40" s="15">
        <f t="shared" si="12"/>
        <v>0</v>
      </c>
      <c r="F40" s="15">
        <f t="shared" si="12"/>
        <v>0</v>
      </c>
      <c r="G40" s="15">
        <f t="shared" si="3"/>
        <v>0</v>
      </c>
      <c r="H40" s="15">
        <v>0</v>
      </c>
      <c r="I40" s="15">
        <v>0</v>
      </c>
      <c r="J40" s="15">
        <f t="shared" si="4"/>
        <v>0</v>
      </c>
      <c r="K40" s="15">
        <v>0</v>
      </c>
      <c r="L40" s="15">
        <v>0</v>
      </c>
      <c r="M40" s="15">
        <f t="shared" si="5"/>
        <v>0</v>
      </c>
      <c r="N40" s="15">
        <v>0</v>
      </c>
      <c r="O40" s="15">
        <v>0</v>
      </c>
      <c r="P40" s="15">
        <f t="shared" si="6"/>
        <v>0</v>
      </c>
      <c r="Q40" s="15">
        <v>0</v>
      </c>
      <c r="R40" s="15">
        <v>0</v>
      </c>
      <c r="S40" s="7">
        <v>0</v>
      </c>
      <c r="T40" s="7">
        <v>0</v>
      </c>
      <c r="U40" s="7">
        <v>0</v>
      </c>
      <c r="V40" s="123">
        <f t="shared" si="7"/>
        <v>0</v>
      </c>
      <c r="W40" s="123">
        <f t="shared" si="7"/>
        <v>0</v>
      </c>
      <c r="X40" s="123">
        <f t="shared" si="7"/>
        <v>0</v>
      </c>
      <c r="Y40" s="156">
        <f t="shared" si="8"/>
        <v>0</v>
      </c>
      <c r="Z40" s="156">
        <f t="shared" si="9"/>
        <v>0</v>
      </c>
      <c r="AA40" s="156">
        <f t="shared" si="10"/>
        <v>0</v>
      </c>
    </row>
    <row r="41" spans="1:27" ht="56.25">
      <c r="A41" s="187"/>
      <c r="B41" s="190"/>
      <c r="C41" s="9" t="s">
        <v>110</v>
      </c>
      <c r="D41" s="15">
        <f t="shared" si="11"/>
        <v>35</v>
      </c>
      <c r="E41" s="15">
        <f t="shared" si="12"/>
        <v>7</v>
      </c>
      <c r="F41" s="15">
        <f t="shared" si="12"/>
        <v>28</v>
      </c>
      <c r="G41" s="15">
        <f t="shared" si="3"/>
        <v>0</v>
      </c>
      <c r="H41" s="15">
        <v>0</v>
      </c>
      <c r="I41" s="15">
        <v>0</v>
      </c>
      <c r="J41" s="15">
        <f t="shared" si="4"/>
        <v>0</v>
      </c>
      <c r="K41" s="15">
        <v>0</v>
      </c>
      <c r="L41" s="15">
        <v>0</v>
      </c>
      <c r="M41" s="15">
        <f t="shared" si="5"/>
        <v>0</v>
      </c>
      <c r="N41" s="15">
        <v>0</v>
      </c>
      <c r="O41" s="15">
        <v>0</v>
      </c>
      <c r="P41" s="15">
        <f t="shared" si="6"/>
        <v>35</v>
      </c>
      <c r="Q41" s="15">
        <v>7</v>
      </c>
      <c r="R41" s="15">
        <v>28</v>
      </c>
      <c r="S41" s="7">
        <v>35</v>
      </c>
      <c r="T41" s="7">
        <v>7</v>
      </c>
      <c r="U41" s="7">
        <v>28</v>
      </c>
      <c r="V41" s="123">
        <f t="shared" si="7"/>
        <v>0</v>
      </c>
      <c r="W41" s="123">
        <f t="shared" si="7"/>
        <v>0</v>
      </c>
      <c r="X41" s="123">
        <f t="shared" si="7"/>
        <v>0</v>
      </c>
      <c r="Y41" s="156">
        <f t="shared" si="8"/>
        <v>0</v>
      </c>
      <c r="Z41" s="156">
        <f t="shared" si="9"/>
        <v>0</v>
      </c>
      <c r="AA41" s="156">
        <f t="shared" si="10"/>
        <v>0</v>
      </c>
    </row>
    <row r="42" spans="1:27" ht="37.5">
      <c r="A42" s="187"/>
      <c r="B42" s="190"/>
      <c r="C42" s="153" t="s">
        <v>99</v>
      </c>
      <c r="D42" s="15">
        <f t="shared" si="11"/>
        <v>580</v>
      </c>
      <c r="E42" s="15">
        <f t="shared" si="12"/>
        <v>280</v>
      </c>
      <c r="F42" s="15">
        <f t="shared" si="12"/>
        <v>300</v>
      </c>
      <c r="G42" s="15">
        <f t="shared" si="3"/>
        <v>18</v>
      </c>
      <c r="H42" s="15">
        <v>10</v>
      </c>
      <c r="I42" s="15">
        <v>8</v>
      </c>
      <c r="J42" s="15">
        <f t="shared" si="4"/>
        <v>100</v>
      </c>
      <c r="K42" s="15">
        <v>40</v>
      </c>
      <c r="L42" s="15">
        <v>60</v>
      </c>
      <c r="M42" s="15">
        <f t="shared" si="5"/>
        <v>40</v>
      </c>
      <c r="N42" s="122">
        <v>23</v>
      </c>
      <c r="O42" s="122">
        <v>17</v>
      </c>
      <c r="P42" s="15">
        <f t="shared" si="6"/>
        <v>422</v>
      </c>
      <c r="Q42" s="122">
        <v>207</v>
      </c>
      <c r="R42" s="122">
        <v>215</v>
      </c>
      <c r="S42" s="7">
        <v>580</v>
      </c>
      <c r="T42" s="7">
        <v>280</v>
      </c>
      <c r="U42" s="7">
        <v>300</v>
      </c>
      <c r="V42" s="123">
        <f t="shared" si="7"/>
        <v>0</v>
      </c>
      <c r="W42" s="123">
        <f t="shared" si="7"/>
        <v>0</v>
      </c>
      <c r="X42" s="123">
        <f t="shared" si="7"/>
        <v>0</v>
      </c>
      <c r="Y42" s="156">
        <f t="shared" si="8"/>
        <v>73</v>
      </c>
      <c r="Z42" s="156">
        <f t="shared" si="9"/>
        <v>85</v>
      </c>
      <c r="AA42" s="156">
        <f t="shared" si="10"/>
        <v>158</v>
      </c>
    </row>
    <row r="43" spans="1:27" ht="37.5">
      <c r="A43" s="187"/>
      <c r="B43" s="190"/>
      <c r="C43" s="119" t="s">
        <v>17</v>
      </c>
      <c r="D43" s="15">
        <f t="shared" si="11"/>
        <v>2328</v>
      </c>
      <c r="E43" s="15">
        <f t="shared" si="12"/>
        <v>1150</v>
      </c>
      <c r="F43" s="15">
        <f t="shared" si="12"/>
        <v>1178</v>
      </c>
      <c r="G43" s="15">
        <f t="shared" si="3"/>
        <v>35</v>
      </c>
      <c r="H43" s="15">
        <v>14</v>
      </c>
      <c r="I43" s="15">
        <v>21</v>
      </c>
      <c r="J43" s="15">
        <f t="shared" si="4"/>
        <v>86</v>
      </c>
      <c r="K43" s="15">
        <v>35</v>
      </c>
      <c r="L43" s="15">
        <v>51</v>
      </c>
      <c r="M43" s="15">
        <f t="shared" si="5"/>
        <v>110</v>
      </c>
      <c r="N43" s="122">
        <v>39</v>
      </c>
      <c r="O43" s="122">
        <v>71</v>
      </c>
      <c r="P43" s="15">
        <f t="shared" si="6"/>
        <v>2097</v>
      </c>
      <c r="Q43" s="122">
        <v>1062</v>
      </c>
      <c r="R43" s="122">
        <v>1035</v>
      </c>
      <c r="S43" s="7">
        <v>2328</v>
      </c>
      <c r="T43" s="7">
        <v>1150</v>
      </c>
      <c r="U43" s="7">
        <v>1178</v>
      </c>
      <c r="V43" s="123">
        <f t="shared" si="7"/>
        <v>0</v>
      </c>
      <c r="W43" s="123">
        <f t="shared" si="7"/>
        <v>0</v>
      </c>
      <c r="X43" s="123">
        <f t="shared" si="7"/>
        <v>0</v>
      </c>
      <c r="Y43" s="156">
        <f t="shared" si="8"/>
        <v>88</v>
      </c>
      <c r="Z43" s="156">
        <f t="shared" si="9"/>
        <v>143</v>
      </c>
      <c r="AA43" s="156">
        <f t="shared" si="10"/>
        <v>231</v>
      </c>
    </row>
    <row r="44" spans="1:27">
      <c r="A44" s="31">
        <v>6</v>
      </c>
      <c r="B44" s="40">
        <v>26</v>
      </c>
      <c r="C44" s="33" t="s">
        <v>25</v>
      </c>
      <c r="D44" s="42">
        <f t="shared" si="11"/>
        <v>6019</v>
      </c>
      <c r="E44" s="42">
        <f t="shared" si="12"/>
        <v>2418</v>
      </c>
      <c r="F44" s="42">
        <f t="shared" si="12"/>
        <v>3601</v>
      </c>
      <c r="G44" s="42">
        <f t="shared" si="3"/>
        <v>599</v>
      </c>
      <c r="H44" s="42">
        <f>SUM(H45:H49)</f>
        <v>249</v>
      </c>
      <c r="I44" s="42">
        <f>SUM(I45:I49)</f>
        <v>350</v>
      </c>
      <c r="J44" s="42">
        <f t="shared" si="4"/>
        <v>1184</v>
      </c>
      <c r="K44" s="42">
        <f>SUM(K45:K49)</f>
        <v>487</v>
      </c>
      <c r="L44" s="42">
        <f>SUM(L45:L49)</f>
        <v>697</v>
      </c>
      <c r="M44" s="42">
        <f t="shared" si="5"/>
        <v>975</v>
      </c>
      <c r="N44" s="42">
        <f>SUM(N45:N49)</f>
        <v>406</v>
      </c>
      <c r="O44" s="42">
        <f>SUM(O45:O49)</f>
        <v>569</v>
      </c>
      <c r="P44" s="42">
        <f t="shared" si="6"/>
        <v>3261</v>
      </c>
      <c r="Q44" s="42">
        <f>SUM(Q45:Q49)</f>
        <v>1276</v>
      </c>
      <c r="R44" s="42">
        <f>SUM(R45:R49)</f>
        <v>1985</v>
      </c>
      <c r="S44" s="125">
        <v>6019</v>
      </c>
      <c r="T44" s="125">
        <v>2418</v>
      </c>
      <c r="U44" s="125">
        <v>3601</v>
      </c>
      <c r="V44" s="124">
        <f t="shared" si="7"/>
        <v>0</v>
      </c>
      <c r="W44" s="124">
        <f t="shared" si="7"/>
        <v>0</v>
      </c>
      <c r="X44" s="124">
        <f t="shared" si="7"/>
        <v>0</v>
      </c>
      <c r="Y44" s="156">
        <f t="shared" si="8"/>
        <v>1142</v>
      </c>
      <c r="Z44" s="156">
        <f t="shared" si="9"/>
        <v>1616</v>
      </c>
      <c r="AA44" s="156">
        <f t="shared" si="10"/>
        <v>2758</v>
      </c>
    </row>
    <row r="45" spans="1:27" ht="37.5">
      <c r="A45" s="187"/>
      <c r="B45" s="267"/>
      <c r="C45" s="9" t="s">
        <v>108</v>
      </c>
      <c r="D45" s="15">
        <f t="shared" si="11"/>
        <v>2537</v>
      </c>
      <c r="E45" s="15">
        <f t="shared" si="12"/>
        <v>1142</v>
      </c>
      <c r="F45" s="15">
        <f t="shared" si="12"/>
        <v>1395</v>
      </c>
      <c r="G45" s="15">
        <f t="shared" si="3"/>
        <v>416</v>
      </c>
      <c r="H45" s="15">
        <v>196</v>
      </c>
      <c r="I45" s="15">
        <v>220</v>
      </c>
      <c r="J45" s="15">
        <f t="shared" si="4"/>
        <v>740</v>
      </c>
      <c r="K45" s="15">
        <v>337</v>
      </c>
      <c r="L45" s="15">
        <v>403</v>
      </c>
      <c r="M45" s="15">
        <f t="shared" si="5"/>
        <v>561</v>
      </c>
      <c r="N45" s="122">
        <v>268</v>
      </c>
      <c r="O45" s="122">
        <v>293</v>
      </c>
      <c r="P45" s="15">
        <f t="shared" si="6"/>
        <v>820</v>
      </c>
      <c r="Q45" s="122">
        <v>341</v>
      </c>
      <c r="R45" s="122">
        <v>479</v>
      </c>
      <c r="S45" s="7">
        <v>2537</v>
      </c>
      <c r="T45" s="7">
        <v>1142</v>
      </c>
      <c r="U45" s="7">
        <v>1395</v>
      </c>
      <c r="V45" s="123">
        <f t="shared" si="7"/>
        <v>0</v>
      </c>
      <c r="W45" s="123">
        <f t="shared" si="7"/>
        <v>0</v>
      </c>
      <c r="X45" s="123">
        <f t="shared" si="7"/>
        <v>0</v>
      </c>
      <c r="Y45" s="156">
        <f t="shared" si="8"/>
        <v>801</v>
      </c>
      <c r="Z45" s="156">
        <f t="shared" si="9"/>
        <v>916</v>
      </c>
      <c r="AA45" s="156">
        <f t="shared" si="10"/>
        <v>1717</v>
      </c>
    </row>
    <row r="46" spans="1:27" ht="56.25">
      <c r="A46" s="187"/>
      <c r="B46" s="268"/>
      <c r="C46" s="9" t="s">
        <v>109</v>
      </c>
      <c r="D46" s="15">
        <f t="shared" si="11"/>
        <v>22</v>
      </c>
      <c r="E46" s="15">
        <f t="shared" si="12"/>
        <v>8</v>
      </c>
      <c r="F46" s="15">
        <f t="shared" si="12"/>
        <v>14</v>
      </c>
      <c r="G46" s="15">
        <f t="shared" si="3"/>
        <v>0</v>
      </c>
      <c r="H46" s="15">
        <v>0</v>
      </c>
      <c r="I46" s="15">
        <v>0</v>
      </c>
      <c r="J46" s="15">
        <f t="shared" si="4"/>
        <v>14</v>
      </c>
      <c r="K46" s="15">
        <v>5</v>
      </c>
      <c r="L46" s="15">
        <v>9</v>
      </c>
      <c r="M46" s="15">
        <f t="shared" si="5"/>
        <v>0</v>
      </c>
      <c r="N46" s="122">
        <v>0</v>
      </c>
      <c r="O46" s="122">
        <v>0</v>
      </c>
      <c r="P46" s="15">
        <f t="shared" si="6"/>
        <v>8</v>
      </c>
      <c r="Q46" s="122">
        <v>3</v>
      </c>
      <c r="R46" s="122">
        <v>5</v>
      </c>
      <c r="S46" s="7">
        <v>22</v>
      </c>
      <c r="T46" s="7">
        <v>8</v>
      </c>
      <c r="U46" s="7">
        <v>14</v>
      </c>
      <c r="V46" s="123">
        <f t="shared" si="7"/>
        <v>0</v>
      </c>
      <c r="W46" s="123">
        <f t="shared" si="7"/>
        <v>0</v>
      </c>
      <c r="X46" s="123">
        <f t="shared" si="7"/>
        <v>0</v>
      </c>
      <c r="Y46" s="156">
        <f t="shared" si="8"/>
        <v>5</v>
      </c>
      <c r="Z46" s="156">
        <f t="shared" si="9"/>
        <v>9</v>
      </c>
      <c r="AA46" s="156">
        <f t="shared" si="10"/>
        <v>14</v>
      </c>
    </row>
    <row r="47" spans="1:27" ht="56.25">
      <c r="A47" s="187"/>
      <c r="B47" s="268"/>
      <c r="C47" s="9" t="s">
        <v>110</v>
      </c>
      <c r="D47" s="15">
        <f t="shared" si="11"/>
        <v>60</v>
      </c>
      <c r="E47" s="15">
        <f t="shared" si="12"/>
        <v>19</v>
      </c>
      <c r="F47" s="15">
        <f t="shared" si="12"/>
        <v>41</v>
      </c>
      <c r="G47" s="15">
        <f t="shared" si="3"/>
        <v>0</v>
      </c>
      <c r="H47" s="15">
        <v>0</v>
      </c>
      <c r="I47" s="15">
        <v>0</v>
      </c>
      <c r="J47" s="15">
        <f t="shared" si="4"/>
        <v>6</v>
      </c>
      <c r="K47" s="15">
        <v>3</v>
      </c>
      <c r="L47" s="15">
        <v>3</v>
      </c>
      <c r="M47" s="15">
        <f t="shared" si="5"/>
        <v>0</v>
      </c>
      <c r="N47" s="122">
        <v>0</v>
      </c>
      <c r="O47" s="122">
        <v>0</v>
      </c>
      <c r="P47" s="15">
        <f t="shared" si="6"/>
        <v>54</v>
      </c>
      <c r="Q47" s="122">
        <v>16</v>
      </c>
      <c r="R47" s="122">
        <v>38</v>
      </c>
      <c r="S47" s="7">
        <v>60</v>
      </c>
      <c r="T47" s="7">
        <v>19</v>
      </c>
      <c r="U47" s="7">
        <v>41</v>
      </c>
      <c r="V47" s="123">
        <f t="shared" si="7"/>
        <v>0</v>
      </c>
      <c r="W47" s="123">
        <f t="shared" si="7"/>
        <v>0</v>
      </c>
      <c r="X47" s="123">
        <f t="shared" si="7"/>
        <v>0</v>
      </c>
      <c r="Y47" s="156">
        <f t="shared" si="8"/>
        <v>3</v>
      </c>
      <c r="Z47" s="156">
        <f t="shared" si="9"/>
        <v>3</v>
      </c>
      <c r="AA47" s="156">
        <f t="shared" si="10"/>
        <v>6</v>
      </c>
    </row>
    <row r="48" spans="1:27" ht="37.5">
      <c r="A48" s="187"/>
      <c r="B48" s="268"/>
      <c r="C48" s="153" t="s">
        <v>99</v>
      </c>
      <c r="D48" s="15">
        <f t="shared" si="11"/>
        <v>650</v>
      </c>
      <c r="E48" s="15">
        <f t="shared" si="12"/>
        <v>297</v>
      </c>
      <c r="F48" s="15">
        <f t="shared" si="12"/>
        <v>353</v>
      </c>
      <c r="G48" s="15">
        <f t="shared" si="3"/>
        <v>69</v>
      </c>
      <c r="H48" s="15">
        <v>30</v>
      </c>
      <c r="I48" s="15">
        <v>39</v>
      </c>
      <c r="J48" s="15">
        <f t="shared" si="4"/>
        <v>192</v>
      </c>
      <c r="K48" s="15">
        <v>82</v>
      </c>
      <c r="L48" s="15">
        <v>110</v>
      </c>
      <c r="M48" s="15">
        <f t="shared" si="5"/>
        <v>255</v>
      </c>
      <c r="N48" s="122">
        <v>84</v>
      </c>
      <c r="O48" s="122">
        <v>171</v>
      </c>
      <c r="P48" s="15">
        <f t="shared" si="6"/>
        <v>134</v>
      </c>
      <c r="Q48" s="122">
        <v>101</v>
      </c>
      <c r="R48" s="122">
        <v>33</v>
      </c>
      <c r="S48" s="7">
        <v>650</v>
      </c>
      <c r="T48" s="7">
        <v>297</v>
      </c>
      <c r="U48" s="7">
        <v>353</v>
      </c>
      <c r="V48" s="123">
        <f t="shared" si="7"/>
        <v>0</v>
      </c>
      <c r="W48" s="123">
        <f t="shared" si="7"/>
        <v>0</v>
      </c>
      <c r="X48" s="123">
        <f t="shared" si="7"/>
        <v>0</v>
      </c>
      <c r="Y48" s="156">
        <f t="shared" si="8"/>
        <v>196</v>
      </c>
      <c r="Z48" s="156">
        <f t="shared" si="9"/>
        <v>320</v>
      </c>
      <c r="AA48" s="156">
        <f t="shared" si="10"/>
        <v>516</v>
      </c>
    </row>
    <row r="49" spans="1:27" ht="37.5">
      <c r="A49" s="187"/>
      <c r="B49" s="268"/>
      <c r="C49" s="119" t="s">
        <v>17</v>
      </c>
      <c r="D49" s="15">
        <f t="shared" si="11"/>
        <v>2750</v>
      </c>
      <c r="E49" s="15">
        <f t="shared" si="12"/>
        <v>952</v>
      </c>
      <c r="F49" s="15">
        <f t="shared" si="12"/>
        <v>1798</v>
      </c>
      <c r="G49" s="15">
        <f t="shared" si="3"/>
        <v>114</v>
      </c>
      <c r="H49" s="15">
        <v>23</v>
      </c>
      <c r="I49" s="15">
        <v>91</v>
      </c>
      <c r="J49" s="15">
        <f t="shared" si="4"/>
        <v>232</v>
      </c>
      <c r="K49" s="15">
        <v>60</v>
      </c>
      <c r="L49" s="15">
        <v>172</v>
      </c>
      <c r="M49" s="15">
        <f t="shared" si="5"/>
        <v>159</v>
      </c>
      <c r="N49" s="122">
        <v>54</v>
      </c>
      <c r="O49" s="122">
        <v>105</v>
      </c>
      <c r="P49" s="15">
        <f t="shared" si="6"/>
        <v>2245</v>
      </c>
      <c r="Q49" s="122">
        <v>815</v>
      </c>
      <c r="R49" s="122">
        <v>1430</v>
      </c>
      <c r="S49" s="7">
        <v>2750</v>
      </c>
      <c r="T49" s="7">
        <v>952</v>
      </c>
      <c r="U49" s="7">
        <v>1798</v>
      </c>
      <c r="V49" s="123">
        <f t="shared" si="7"/>
        <v>0</v>
      </c>
      <c r="W49" s="123">
        <f t="shared" si="7"/>
        <v>0</v>
      </c>
      <c r="X49" s="123">
        <f t="shared" si="7"/>
        <v>0</v>
      </c>
      <c r="Y49" s="156">
        <f t="shared" si="8"/>
        <v>137</v>
      </c>
      <c r="Z49" s="156">
        <f t="shared" si="9"/>
        <v>368</v>
      </c>
      <c r="AA49" s="156">
        <f t="shared" si="10"/>
        <v>505</v>
      </c>
    </row>
    <row r="50" spans="1:27">
      <c r="A50" s="31">
        <v>7</v>
      </c>
      <c r="B50" s="32">
        <v>27</v>
      </c>
      <c r="C50" s="33" t="s">
        <v>82</v>
      </c>
      <c r="D50" s="42">
        <f t="shared" si="11"/>
        <v>1270</v>
      </c>
      <c r="E50" s="42">
        <f t="shared" si="12"/>
        <v>63</v>
      </c>
      <c r="F50" s="42">
        <f t="shared" si="12"/>
        <v>1207</v>
      </c>
      <c r="G50" s="42">
        <f t="shared" si="3"/>
        <v>141</v>
      </c>
      <c r="H50" s="42">
        <f>SUM(H51:H55)</f>
        <v>8</v>
      </c>
      <c r="I50" s="42">
        <f>SUM(I51:I55)</f>
        <v>133</v>
      </c>
      <c r="J50" s="42">
        <f t="shared" si="4"/>
        <v>192</v>
      </c>
      <c r="K50" s="42">
        <f>SUM(K51:K55)</f>
        <v>11</v>
      </c>
      <c r="L50" s="42">
        <f>SUM(L51:L55)</f>
        <v>181</v>
      </c>
      <c r="M50" s="42">
        <f t="shared" si="5"/>
        <v>195</v>
      </c>
      <c r="N50" s="42">
        <f>SUM(N51:N55)</f>
        <v>12</v>
      </c>
      <c r="O50" s="42">
        <f>SUM(O51:O55)</f>
        <v>183</v>
      </c>
      <c r="P50" s="42">
        <f t="shared" si="6"/>
        <v>742</v>
      </c>
      <c r="Q50" s="42">
        <f>SUM(Q51:Q55)</f>
        <v>32</v>
      </c>
      <c r="R50" s="42">
        <f>SUM(R51:R55)</f>
        <v>710</v>
      </c>
      <c r="S50" s="125">
        <v>1270</v>
      </c>
      <c r="T50" s="125">
        <v>63</v>
      </c>
      <c r="U50" s="125">
        <v>1207</v>
      </c>
      <c r="V50" s="124">
        <f t="shared" si="7"/>
        <v>0</v>
      </c>
      <c r="W50" s="124">
        <f t="shared" si="7"/>
        <v>0</v>
      </c>
      <c r="X50" s="124">
        <f t="shared" si="7"/>
        <v>0</v>
      </c>
      <c r="Y50" s="156">
        <f t="shared" si="8"/>
        <v>31</v>
      </c>
      <c r="Z50" s="156">
        <f t="shared" si="9"/>
        <v>497</v>
      </c>
      <c r="AA50" s="156">
        <f t="shared" si="10"/>
        <v>528</v>
      </c>
    </row>
    <row r="51" spans="1:27" ht="37.5">
      <c r="A51" s="187"/>
      <c r="B51" s="265"/>
      <c r="C51" s="9" t="s">
        <v>108</v>
      </c>
      <c r="D51" s="15">
        <f t="shared" si="11"/>
        <v>550</v>
      </c>
      <c r="E51" s="15">
        <f t="shared" si="12"/>
        <v>38</v>
      </c>
      <c r="F51" s="15">
        <f t="shared" si="12"/>
        <v>512</v>
      </c>
      <c r="G51" s="15">
        <f t="shared" si="3"/>
        <v>107</v>
      </c>
      <c r="H51" s="15">
        <v>8</v>
      </c>
      <c r="I51" s="15">
        <v>99</v>
      </c>
      <c r="J51" s="15">
        <f t="shared" si="4"/>
        <v>151</v>
      </c>
      <c r="K51" s="15">
        <v>10</v>
      </c>
      <c r="L51" s="15">
        <v>141</v>
      </c>
      <c r="M51" s="15">
        <f t="shared" si="5"/>
        <v>116</v>
      </c>
      <c r="N51" s="122">
        <v>6</v>
      </c>
      <c r="O51" s="122">
        <v>110</v>
      </c>
      <c r="P51" s="15">
        <f t="shared" si="6"/>
        <v>176</v>
      </c>
      <c r="Q51" s="122">
        <v>14</v>
      </c>
      <c r="R51" s="122">
        <v>162</v>
      </c>
      <c r="S51" s="7">
        <v>550</v>
      </c>
      <c r="T51" s="7">
        <v>38</v>
      </c>
      <c r="U51" s="7">
        <v>512</v>
      </c>
      <c r="V51" s="123">
        <f t="shared" si="7"/>
        <v>0</v>
      </c>
      <c r="W51" s="123">
        <f t="shared" si="7"/>
        <v>0</v>
      </c>
      <c r="X51" s="123">
        <f t="shared" si="7"/>
        <v>0</v>
      </c>
      <c r="Y51" s="156">
        <f t="shared" si="8"/>
        <v>24</v>
      </c>
      <c r="Z51" s="156">
        <f t="shared" si="9"/>
        <v>350</v>
      </c>
      <c r="AA51" s="156">
        <f t="shared" si="10"/>
        <v>374</v>
      </c>
    </row>
    <row r="52" spans="1:27" ht="56.25">
      <c r="A52" s="187"/>
      <c r="B52" s="265"/>
      <c r="C52" s="9" t="s">
        <v>109</v>
      </c>
      <c r="D52" s="15">
        <f t="shared" si="11"/>
        <v>0</v>
      </c>
      <c r="E52" s="15">
        <f t="shared" si="12"/>
        <v>0</v>
      </c>
      <c r="F52" s="15">
        <f t="shared" si="12"/>
        <v>0</v>
      </c>
      <c r="G52" s="15">
        <f t="shared" si="3"/>
        <v>0</v>
      </c>
      <c r="H52" s="15">
        <v>0</v>
      </c>
      <c r="I52" s="15">
        <v>0</v>
      </c>
      <c r="J52" s="15">
        <f t="shared" si="4"/>
        <v>0</v>
      </c>
      <c r="K52" s="15">
        <v>0</v>
      </c>
      <c r="L52" s="15">
        <v>0</v>
      </c>
      <c r="M52" s="15">
        <f t="shared" si="5"/>
        <v>0</v>
      </c>
      <c r="N52" s="15">
        <v>0</v>
      </c>
      <c r="O52" s="15">
        <v>0</v>
      </c>
      <c r="P52" s="15">
        <f t="shared" si="6"/>
        <v>0</v>
      </c>
      <c r="Q52" s="15">
        <v>0</v>
      </c>
      <c r="R52" s="15">
        <v>0</v>
      </c>
      <c r="S52" s="7">
        <v>0</v>
      </c>
      <c r="T52" s="7">
        <v>0</v>
      </c>
      <c r="U52" s="7">
        <v>0</v>
      </c>
      <c r="V52" s="123">
        <f t="shared" si="7"/>
        <v>0</v>
      </c>
      <c r="W52" s="123">
        <f t="shared" si="7"/>
        <v>0</v>
      </c>
      <c r="X52" s="123">
        <f t="shared" si="7"/>
        <v>0</v>
      </c>
      <c r="Y52" s="156">
        <f t="shared" si="8"/>
        <v>0</v>
      </c>
      <c r="Z52" s="156">
        <f t="shared" si="9"/>
        <v>0</v>
      </c>
      <c r="AA52" s="156">
        <f t="shared" si="10"/>
        <v>0</v>
      </c>
    </row>
    <row r="53" spans="1:27" ht="56.25">
      <c r="A53" s="187"/>
      <c r="B53" s="265"/>
      <c r="C53" s="9" t="s">
        <v>110</v>
      </c>
      <c r="D53" s="15">
        <f t="shared" si="11"/>
        <v>10</v>
      </c>
      <c r="E53" s="15">
        <f t="shared" si="12"/>
        <v>2</v>
      </c>
      <c r="F53" s="15">
        <f t="shared" si="12"/>
        <v>8</v>
      </c>
      <c r="G53" s="15">
        <f t="shared" si="3"/>
        <v>0</v>
      </c>
      <c r="H53" s="15">
        <v>0</v>
      </c>
      <c r="I53" s="15">
        <v>0</v>
      </c>
      <c r="J53" s="15">
        <f t="shared" si="4"/>
        <v>0</v>
      </c>
      <c r="K53" s="15">
        <v>0</v>
      </c>
      <c r="L53" s="15">
        <v>0</v>
      </c>
      <c r="M53" s="15">
        <f t="shared" si="5"/>
        <v>0</v>
      </c>
      <c r="N53" s="15">
        <v>0</v>
      </c>
      <c r="O53" s="15">
        <v>0</v>
      </c>
      <c r="P53" s="15">
        <f t="shared" si="6"/>
        <v>10</v>
      </c>
      <c r="Q53" s="15">
        <v>2</v>
      </c>
      <c r="R53" s="15">
        <v>8</v>
      </c>
      <c r="S53" s="7">
        <v>10</v>
      </c>
      <c r="T53" s="7">
        <v>2</v>
      </c>
      <c r="U53" s="7">
        <v>8</v>
      </c>
      <c r="V53" s="123">
        <f t="shared" si="7"/>
        <v>0</v>
      </c>
      <c r="W53" s="123">
        <f t="shared" si="7"/>
        <v>0</v>
      </c>
      <c r="X53" s="123">
        <f t="shared" si="7"/>
        <v>0</v>
      </c>
      <c r="Y53" s="156">
        <f t="shared" si="8"/>
        <v>0</v>
      </c>
      <c r="Z53" s="156">
        <f t="shared" si="9"/>
        <v>0</v>
      </c>
      <c r="AA53" s="156">
        <f t="shared" si="10"/>
        <v>0</v>
      </c>
    </row>
    <row r="54" spans="1:27" ht="37.5">
      <c r="A54" s="187"/>
      <c r="B54" s="265"/>
      <c r="C54" s="153" t="s">
        <v>99</v>
      </c>
      <c r="D54" s="15">
        <f t="shared" si="11"/>
        <v>200</v>
      </c>
      <c r="E54" s="15">
        <f t="shared" si="12"/>
        <v>8</v>
      </c>
      <c r="F54" s="15">
        <f t="shared" si="12"/>
        <v>192</v>
      </c>
      <c r="G54" s="15">
        <f t="shared" si="3"/>
        <v>12</v>
      </c>
      <c r="H54" s="15">
        <v>0</v>
      </c>
      <c r="I54" s="15">
        <v>12</v>
      </c>
      <c r="J54" s="15">
        <f t="shared" si="4"/>
        <v>17</v>
      </c>
      <c r="K54" s="15">
        <v>1</v>
      </c>
      <c r="L54" s="15">
        <v>16</v>
      </c>
      <c r="M54" s="15">
        <f t="shared" si="5"/>
        <v>12</v>
      </c>
      <c r="N54" s="122">
        <v>0</v>
      </c>
      <c r="O54" s="122">
        <v>12</v>
      </c>
      <c r="P54" s="15">
        <f t="shared" si="6"/>
        <v>159</v>
      </c>
      <c r="Q54" s="122">
        <v>7</v>
      </c>
      <c r="R54" s="122">
        <v>152</v>
      </c>
      <c r="S54" s="7">
        <v>200</v>
      </c>
      <c r="T54" s="7">
        <v>8</v>
      </c>
      <c r="U54" s="7">
        <v>192</v>
      </c>
      <c r="V54" s="123">
        <f t="shared" si="7"/>
        <v>0</v>
      </c>
      <c r="W54" s="123">
        <f t="shared" si="7"/>
        <v>0</v>
      </c>
      <c r="X54" s="123">
        <f t="shared" si="7"/>
        <v>0</v>
      </c>
      <c r="Y54" s="156">
        <f t="shared" si="8"/>
        <v>1</v>
      </c>
      <c r="Z54" s="156">
        <f t="shared" si="9"/>
        <v>40</v>
      </c>
      <c r="AA54" s="156">
        <f t="shared" si="10"/>
        <v>41</v>
      </c>
    </row>
    <row r="55" spans="1:27" ht="37.5">
      <c r="A55" s="187"/>
      <c r="B55" s="265"/>
      <c r="C55" s="119" t="s">
        <v>17</v>
      </c>
      <c r="D55" s="15">
        <f t="shared" si="11"/>
        <v>510</v>
      </c>
      <c r="E55" s="15">
        <f t="shared" si="12"/>
        <v>15</v>
      </c>
      <c r="F55" s="15">
        <f t="shared" si="12"/>
        <v>495</v>
      </c>
      <c r="G55" s="15">
        <f t="shared" si="3"/>
        <v>22</v>
      </c>
      <c r="H55" s="15">
        <v>0</v>
      </c>
      <c r="I55" s="15">
        <v>22</v>
      </c>
      <c r="J55" s="15">
        <f t="shared" si="4"/>
        <v>24</v>
      </c>
      <c r="K55" s="15">
        <v>0</v>
      </c>
      <c r="L55" s="15">
        <v>24</v>
      </c>
      <c r="M55" s="15">
        <f t="shared" si="5"/>
        <v>67</v>
      </c>
      <c r="N55" s="122">
        <v>6</v>
      </c>
      <c r="O55" s="122">
        <v>61</v>
      </c>
      <c r="P55" s="15">
        <f t="shared" si="6"/>
        <v>397</v>
      </c>
      <c r="Q55" s="122">
        <v>9</v>
      </c>
      <c r="R55" s="122">
        <v>388</v>
      </c>
      <c r="S55" s="7">
        <v>510</v>
      </c>
      <c r="T55" s="7">
        <v>15</v>
      </c>
      <c r="U55" s="7">
        <v>495</v>
      </c>
      <c r="V55" s="123">
        <f t="shared" si="7"/>
        <v>0</v>
      </c>
      <c r="W55" s="123">
        <f t="shared" si="7"/>
        <v>0</v>
      </c>
      <c r="X55" s="123">
        <f t="shared" si="7"/>
        <v>0</v>
      </c>
      <c r="Y55" s="156">
        <f t="shared" si="8"/>
        <v>6</v>
      </c>
      <c r="Z55" s="156">
        <f t="shared" si="9"/>
        <v>107</v>
      </c>
      <c r="AA55" s="156">
        <f t="shared" si="10"/>
        <v>113</v>
      </c>
    </row>
    <row r="56" spans="1:27">
      <c r="A56" s="31">
        <v>8</v>
      </c>
      <c r="B56" s="32">
        <v>32</v>
      </c>
      <c r="C56" s="33" t="s">
        <v>26</v>
      </c>
      <c r="D56" s="42">
        <f t="shared" si="11"/>
        <v>9376</v>
      </c>
      <c r="E56" s="42">
        <f t="shared" si="12"/>
        <v>4705</v>
      </c>
      <c r="F56" s="42">
        <f t="shared" si="12"/>
        <v>4671</v>
      </c>
      <c r="G56" s="42">
        <f t="shared" si="3"/>
        <v>328</v>
      </c>
      <c r="H56" s="42">
        <f>SUM(H57:H61)</f>
        <v>196</v>
      </c>
      <c r="I56" s="42">
        <f>SUM(I57:I61)</f>
        <v>132</v>
      </c>
      <c r="J56" s="42">
        <f t="shared" si="4"/>
        <v>1193</v>
      </c>
      <c r="K56" s="42">
        <f>SUM(K57:K61)</f>
        <v>720</v>
      </c>
      <c r="L56" s="42">
        <f>SUM(L57:L61)</f>
        <v>473</v>
      </c>
      <c r="M56" s="42">
        <f t="shared" si="5"/>
        <v>831</v>
      </c>
      <c r="N56" s="42">
        <f>SUM(N57:N61)</f>
        <v>487</v>
      </c>
      <c r="O56" s="42">
        <f>SUM(O57:O61)</f>
        <v>344</v>
      </c>
      <c r="P56" s="42">
        <f t="shared" si="6"/>
        <v>7024</v>
      </c>
      <c r="Q56" s="42">
        <f>SUM(Q57:Q61)</f>
        <v>3302</v>
      </c>
      <c r="R56" s="42">
        <f>SUM(R57:R61)</f>
        <v>3722</v>
      </c>
      <c r="S56" s="125">
        <v>9376</v>
      </c>
      <c r="T56" s="125">
        <v>4705</v>
      </c>
      <c r="U56" s="125">
        <v>4671</v>
      </c>
      <c r="V56" s="124">
        <f t="shared" si="7"/>
        <v>0</v>
      </c>
      <c r="W56" s="124">
        <f t="shared" si="7"/>
        <v>0</v>
      </c>
      <c r="X56" s="124">
        <f t="shared" si="7"/>
        <v>0</v>
      </c>
      <c r="Y56" s="156">
        <f t="shared" si="8"/>
        <v>1403</v>
      </c>
      <c r="Z56" s="156">
        <f t="shared" si="9"/>
        <v>949</v>
      </c>
      <c r="AA56" s="156">
        <f t="shared" si="10"/>
        <v>2352</v>
      </c>
    </row>
    <row r="57" spans="1:27" ht="37.5">
      <c r="A57" s="187"/>
      <c r="B57" s="266"/>
      <c r="C57" s="9" t="s">
        <v>108</v>
      </c>
      <c r="D57" s="15">
        <f t="shared" si="11"/>
        <v>4047</v>
      </c>
      <c r="E57" s="15">
        <f t="shared" si="12"/>
        <v>2025</v>
      </c>
      <c r="F57" s="15">
        <f t="shared" si="12"/>
        <v>2022</v>
      </c>
      <c r="G57" s="15">
        <f t="shared" si="3"/>
        <v>30</v>
      </c>
      <c r="H57" s="15">
        <v>15</v>
      </c>
      <c r="I57" s="15">
        <v>15</v>
      </c>
      <c r="J57" s="15">
        <f t="shared" si="4"/>
        <v>295</v>
      </c>
      <c r="K57" s="15">
        <v>185</v>
      </c>
      <c r="L57" s="15">
        <v>110</v>
      </c>
      <c r="M57" s="15">
        <f t="shared" si="5"/>
        <v>225</v>
      </c>
      <c r="N57" s="122">
        <v>137</v>
      </c>
      <c r="O57" s="122">
        <v>88</v>
      </c>
      <c r="P57" s="15">
        <f t="shared" si="6"/>
        <v>3497</v>
      </c>
      <c r="Q57" s="122">
        <v>1688</v>
      </c>
      <c r="R57" s="122">
        <v>1809</v>
      </c>
      <c r="S57" s="7">
        <v>4047</v>
      </c>
      <c r="T57" s="7">
        <v>2025</v>
      </c>
      <c r="U57" s="7">
        <v>2022</v>
      </c>
      <c r="V57" s="123">
        <f t="shared" si="7"/>
        <v>0</v>
      </c>
      <c r="W57" s="123">
        <f t="shared" si="7"/>
        <v>0</v>
      </c>
      <c r="X57" s="123">
        <f t="shared" si="7"/>
        <v>0</v>
      </c>
      <c r="Y57" s="156">
        <f t="shared" si="8"/>
        <v>337</v>
      </c>
      <c r="Z57" s="156">
        <f t="shared" si="9"/>
        <v>213</v>
      </c>
      <c r="AA57" s="156">
        <f t="shared" si="10"/>
        <v>550</v>
      </c>
    </row>
    <row r="58" spans="1:27" ht="56.25">
      <c r="A58" s="187"/>
      <c r="B58" s="266"/>
      <c r="C58" s="9" t="s">
        <v>109</v>
      </c>
      <c r="D58" s="15">
        <f t="shared" si="11"/>
        <v>90</v>
      </c>
      <c r="E58" s="15">
        <f t="shared" si="12"/>
        <v>55</v>
      </c>
      <c r="F58" s="15">
        <f t="shared" si="12"/>
        <v>35</v>
      </c>
      <c r="G58" s="15">
        <f t="shared" si="3"/>
        <v>0</v>
      </c>
      <c r="H58" s="15">
        <v>0</v>
      </c>
      <c r="I58" s="15">
        <v>0</v>
      </c>
      <c r="J58" s="15">
        <f t="shared" si="4"/>
        <v>0</v>
      </c>
      <c r="K58" s="15">
        <v>0</v>
      </c>
      <c r="L58" s="15">
        <v>0</v>
      </c>
      <c r="M58" s="15">
        <f t="shared" si="5"/>
        <v>0</v>
      </c>
      <c r="N58" s="122">
        <v>0</v>
      </c>
      <c r="O58" s="122">
        <v>0</v>
      </c>
      <c r="P58" s="15">
        <f t="shared" si="6"/>
        <v>90</v>
      </c>
      <c r="Q58" s="122">
        <v>55</v>
      </c>
      <c r="R58" s="122">
        <v>35</v>
      </c>
      <c r="S58" s="7">
        <v>90</v>
      </c>
      <c r="T58" s="7">
        <v>55</v>
      </c>
      <c r="U58" s="7">
        <v>35</v>
      </c>
      <c r="V58" s="123">
        <f t="shared" si="7"/>
        <v>0</v>
      </c>
      <c r="W58" s="123">
        <f t="shared" si="7"/>
        <v>0</v>
      </c>
      <c r="X58" s="123">
        <f t="shared" si="7"/>
        <v>0</v>
      </c>
      <c r="Y58" s="156">
        <f t="shared" si="8"/>
        <v>0</v>
      </c>
      <c r="Z58" s="156">
        <f t="shared" si="9"/>
        <v>0</v>
      </c>
      <c r="AA58" s="156">
        <f t="shared" si="10"/>
        <v>0</v>
      </c>
    </row>
    <row r="59" spans="1:27" ht="56.25">
      <c r="A59" s="187"/>
      <c r="B59" s="266"/>
      <c r="C59" s="9" t="s">
        <v>110</v>
      </c>
      <c r="D59" s="15">
        <f t="shared" si="11"/>
        <v>100</v>
      </c>
      <c r="E59" s="15">
        <f t="shared" si="12"/>
        <v>50</v>
      </c>
      <c r="F59" s="15">
        <f t="shared" si="12"/>
        <v>50</v>
      </c>
      <c r="G59" s="15">
        <f t="shared" si="3"/>
        <v>0</v>
      </c>
      <c r="H59" s="15">
        <v>0</v>
      </c>
      <c r="I59" s="15">
        <v>0</v>
      </c>
      <c r="J59" s="15">
        <f t="shared" si="4"/>
        <v>0</v>
      </c>
      <c r="K59" s="15">
        <v>0</v>
      </c>
      <c r="L59" s="15">
        <v>0</v>
      </c>
      <c r="M59" s="15">
        <f t="shared" si="5"/>
        <v>0</v>
      </c>
      <c r="N59" s="122">
        <v>0</v>
      </c>
      <c r="O59" s="122">
        <v>0</v>
      </c>
      <c r="P59" s="15">
        <f t="shared" si="6"/>
        <v>100</v>
      </c>
      <c r="Q59" s="122">
        <v>50</v>
      </c>
      <c r="R59" s="122">
        <v>50</v>
      </c>
      <c r="S59" s="7">
        <v>100</v>
      </c>
      <c r="T59" s="7">
        <v>50</v>
      </c>
      <c r="U59" s="7">
        <v>50</v>
      </c>
      <c r="V59" s="123">
        <f t="shared" si="7"/>
        <v>0</v>
      </c>
      <c r="W59" s="123">
        <f t="shared" si="7"/>
        <v>0</v>
      </c>
      <c r="X59" s="123">
        <f t="shared" si="7"/>
        <v>0</v>
      </c>
      <c r="Y59" s="156">
        <f t="shared" si="8"/>
        <v>0</v>
      </c>
      <c r="Z59" s="156">
        <f t="shared" si="9"/>
        <v>0</v>
      </c>
      <c r="AA59" s="156">
        <f t="shared" si="10"/>
        <v>0</v>
      </c>
    </row>
    <row r="60" spans="1:27" ht="37.5">
      <c r="A60" s="187"/>
      <c r="B60" s="266"/>
      <c r="C60" s="153" t="s">
        <v>99</v>
      </c>
      <c r="D60" s="15">
        <f t="shared" si="11"/>
        <v>800</v>
      </c>
      <c r="E60" s="15">
        <f t="shared" si="12"/>
        <v>400</v>
      </c>
      <c r="F60" s="15">
        <f t="shared" si="12"/>
        <v>400</v>
      </c>
      <c r="G60" s="15">
        <f t="shared" si="3"/>
        <v>22</v>
      </c>
      <c r="H60" s="15">
        <v>13</v>
      </c>
      <c r="I60" s="15">
        <v>9</v>
      </c>
      <c r="J60" s="15">
        <f t="shared" si="4"/>
        <v>117</v>
      </c>
      <c r="K60" s="15">
        <v>73</v>
      </c>
      <c r="L60" s="15">
        <v>44</v>
      </c>
      <c r="M60" s="15">
        <f t="shared" si="5"/>
        <v>38</v>
      </c>
      <c r="N60" s="122">
        <v>17</v>
      </c>
      <c r="O60" s="122">
        <v>21</v>
      </c>
      <c r="P60" s="15">
        <f t="shared" si="6"/>
        <v>623</v>
      </c>
      <c r="Q60" s="122">
        <v>297</v>
      </c>
      <c r="R60" s="122">
        <v>326</v>
      </c>
      <c r="S60" s="7">
        <v>800</v>
      </c>
      <c r="T60" s="7">
        <v>400</v>
      </c>
      <c r="U60" s="7">
        <v>400</v>
      </c>
      <c r="V60" s="123">
        <f t="shared" si="7"/>
        <v>0</v>
      </c>
      <c r="W60" s="123">
        <f t="shared" si="7"/>
        <v>0</v>
      </c>
      <c r="X60" s="123">
        <f t="shared" si="7"/>
        <v>0</v>
      </c>
      <c r="Y60" s="156">
        <f t="shared" si="8"/>
        <v>103</v>
      </c>
      <c r="Z60" s="156">
        <f t="shared" si="9"/>
        <v>74</v>
      </c>
      <c r="AA60" s="156">
        <f t="shared" si="10"/>
        <v>177</v>
      </c>
    </row>
    <row r="61" spans="1:27" ht="37.5">
      <c r="A61" s="187"/>
      <c r="B61" s="266"/>
      <c r="C61" s="119" t="s">
        <v>17</v>
      </c>
      <c r="D61" s="15">
        <f t="shared" si="11"/>
        <v>4339</v>
      </c>
      <c r="E61" s="15">
        <f t="shared" si="12"/>
        <v>2175</v>
      </c>
      <c r="F61" s="15">
        <f t="shared" si="12"/>
        <v>2164</v>
      </c>
      <c r="G61" s="15">
        <f t="shared" si="3"/>
        <v>276</v>
      </c>
      <c r="H61" s="15">
        <v>168</v>
      </c>
      <c r="I61" s="15">
        <v>108</v>
      </c>
      <c r="J61" s="15">
        <f t="shared" si="4"/>
        <v>781</v>
      </c>
      <c r="K61" s="15">
        <v>462</v>
      </c>
      <c r="L61" s="15">
        <v>319</v>
      </c>
      <c r="M61" s="15">
        <f t="shared" si="5"/>
        <v>568</v>
      </c>
      <c r="N61" s="122">
        <v>333</v>
      </c>
      <c r="O61" s="122">
        <v>235</v>
      </c>
      <c r="P61" s="15">
        <f t="shared" si="6"/>
        <v>2714</v>
      </c>
      <c r="Q61" s="122">
        <v>1212</v>
      </c>
      <c r="R61" s="122">
        <v>1502</v>
      </c>
      <c r="S61" s="7">
        <v>4339</v>
      </c>
      <c r="T61" s="7">
        <v>2175</v>
      </c>
      <c r="U61" s="7">
        <v>2164</v>
      </c>
      <c r="V61" s="123">
        <f t="shared" si="7"/>
        <v>0</v>
      </c>
      <c r="W61" s="123">
        <f t="shared" si="7"/>
        <v>0</v>
      </c>
      <c r="X61" s="123">
        <f t="shared" si="7"/>
        <v>0</v>
      </c>
      <c r="Y61" s="156">
        <f t="shared" si="8"/>
        <v>963</v>
      </c>
      <c r="Z61" s="156">
        <f t="shared" si="9"/>
        <v>662</v>
      </c>
      <c r="AA61" s="156">
        <f t="shared" si="10"/>
        <v>1625</v>
      </c>
    </row>
    <row r="62" spans="1:27">
      <c r="A62" s="31">
        <v>9</v>
      </c>
      <c r="B62" s="32">
        <v>34</v>
      </c>
      <c r="C62" s="54" t="s">
        <v>27</v>
      </c>
      <c r="D62" s="42">
        <f t="shared" si="11"/>
        <v>8238</v>
      </c>
      <c r="E62" s="42">
        <f t="shared" si="12"/>
        <v>4430</v>
      </c>
      <c r="F62" s="42">
        <f t="shared" si="12"/>
        <v>3808</v>
      </c>
      <c r="G62" s="42">
        <f t="shared" si="3"/>
        <v>331</v>
      </c>
      <c r="H62" s="42">
        <f>SUM(H63:H67)</f>
        <v>236</v>
      </c>
      <c r="I62" s="42">
        <f>SUM(I63:I67)</f>
        <v>95</v>
      </c>
      <c r="J62" s="42">
        <f t="shared" si="4"/>
        <v>1167</v>
      </c>
      <c r="K62" s="42">
        <f>SUM(K63:K67)</f>
        <v>749</v>
      </c>
      <c r="L62" s="42">
        <f>SUM(L63:L67)</f>
        <v>418</v>
      </c>
      <c r="M62" s="42">
        <f t="shared" si="5"/>
        <v>594</v>
      </c>
      <c r="N62" s="42">
        <f>SUM(N63:N67)</f>
        <v>346</v>
      </c>
      <c r="O62" s="42">
        <f>SUM(O63:O67)</f>
        <v>248</v>
      </c>
      <c r="P62" s="42">
        <f t="shared" si="6"/>
        <v>6146</v>
      </c>
      <c r="Q62" s="42">
        <f>SUM(Q63:Q67)</f>
        <v>3099</v>
      </c>
      <c r="R62" s="42">
        <f>SUM(R63:R67)</f>
        <v>3047</v>
      </c>
      <c r="S62" s="125">
        <v>8234</v>
      </c>
      <c r="T62" s="125">
        <v>4425</v>
      </c>
      <c r="U62" s="125">
        <v>3809</v>
      </c>
      <c r="V62" s="124">
        <f t="shared" si="7"/>
        <v>-4</v>
      </c>
      <c r="W62" s="124">
        <f t="shared" si="7"/>
        <v>-5</v>
      </c>
      <c r="X62" s="124">
        <f t="shared" si="7"/>
        <v>1</v>
      </c>
      <c r="Y62" s="156">
        <f t="shared" si="8"/>
        <v>1331</v>
      </c>
      <c r="Z62" s="156">
        <f t="shared" si="9"/>
        <v>761</v>
      </c>
      <c r="AA62" s="156">
        <f t="shared" si="10"/>
        <v>2092</v>
      </c>
    </row>
    <row r="63" spans="1:27" ht="37.5">
      <c r="A63" s="187"/>
      <c r="B63" s="265"/>
      <c r="C63" s="9" t="s">
        <v>108</v>
      </c>
      <c r="D63" s="15">
        <f t="shared" si="11"/>
        <v>3280</v>
      </c>
      <c r="E63" s="15">
        <f t="shared" si="12"/>
        <v>1852</v>
      </c>
      <c r="F63" s="15">
        <f t="shared" si="12"/>
        <v>1428</v>
      </c>
      <c r="G63" s="15">
        <f t="shared" si="3"/>
        <v>88</v>
      </c>
      <c r="H63" s="15">
        <v>61</v>
      </c>
      <c r="I63" s="15">
        <v>27</v>
      </c>
      <c r="J63" s="15">
        <f t="shared" si="4"/>
        <v>333</v>
      </c>
      <c r="K63" s="15">
        <v>227</v>
      </c>
      <c r="L63" s="15">
        <v>106</v>
      </c>
      <c r="M63" s="15">
        <f t="shared" si="5"/>
        <v>286</v>
      </c>
      <c r="N63" s="122">
        <v>157</v>
      </c>
      <c r="O63" s="122">
        <v>129</v>
      </c>
      <c r="P63" s="15">
        <f t="shared" si="6"/>
        <v>2573</v>
      </c>
      <c r="Q63" s="122">
        <v>1407</v>
      </c>
      <c r="R63" s="122">
        <v>1166</v>
      </c>
      <c r="S63" s="7">
        <v>3280</v>
      </c>
      <c r="T63" s="7">
        <v>1852</v>
      </c>
      <c r="U63" s="7">
        <v>1428</v>
      </c>
      <c r="V63" s="123">
        <f t="shared" si="7"/>
        <v>0</v>
      </c>
      <c r="W63" s="123">
        <f t="shared" si="7"/>
        <v>0</v>
      </c>
      <c r="X63" s="123">
        <f t="shared" si="7"/>
        <v>0</v>
      </c>
      <c r="Y63" s="156">
        <f t="shared" si="8"/>
        <v>445</v>
      </c>
      <c r="Z63" s="156">
        <f t="shared" si="9"/>
        <v>262</v>
      </c>
      <c r="AA63" s="156">
        <f t="shared" si="10"/>
        <v>707</v>
      </c>
    </row>
    <row r="64" spans="1:27" ht="56.25">
      <c r="A64" s="187"/>
      <c r="B64" s="265"/>
      <c r="C64" s="9" t="s">
        <v>109</v>
      </c>
      <c r="D64" s="15">
        <f t="shared" si="11"/>
        <v>17</v>
      </c>
      <c r="E64" s="15">
        <f t="shared" si="12"/>
        <v>13</v>
      </c>
      <c r="F64" s="15">
        <f t="shared" si="12"/>
        <v>4</v>
      </c>
      <c r="G64" s="15">
        <f t="shared" si="3"/>
        <v>0</v>
      </c>
      <c r="H64" s="15">
        <v>0</v>
      </c>
      <c r="I64" s="15">
        <v>0</v>
      </c>
      <c r="J64" s="15">
        <f t="shared" si="4"/>
        <v>17</v>
      </c>
      <c r="K64" s="15">
        <v>13</v>
      </c>
      <c r="L64" s="15">
        <v>4</v>
      </c>
      <c r="M64" s="15">
        <f t="shared" si="5"/>
        <v>0</v>
      </c>
      <c r="N64" s="15">
        <v>0</v>
      </c>
      <c r="O64" s="15">
        <v>0</v>
      </c>
      <c r="P64" s="15">
        <f t="shared" si="6"/>
        <v>0</v>
      </c>
      <c r="Q64" s="15">
        <v>0</v>
      </c>
      <c r="R64" s="15">
        <v>0</v>
      </c>
      <c r="S64" s="130">
        <v>13</v>
      </c>
      <c r="T64" s="130">
        <v>8</v>
      </c>
      <c r="U64" s="130">
        <v>5</v>
      </c>
      <c r="V64" s="131">
        <f t="shared" si="7"/>
        <v>-4</v>
      </c>
      <c r="W64" s="131">
        <f t="shared" si="7"/>
        <v>-5</v>
      </c>
      <c r="X64" s="131">
        <f t="shared" si="7"/>
        <v>1</v>
      </c>
      <c r="Y64" s="156">
        <f t="shared" si="8"/>
        <v>13</v>
      </c>
      <c r="Z64" s="156">
        <f t="shared" si="9"/>
        <v>4</v>
      </c>
      <c r="AA64" s="156">
        <f t="shared" si="10"/>
        <v>17</v>
      </c>
    </row>
    <row r="65" spans="1:27" ht="56.25">
      <c r="A65" s="187"/>
      <c r="B65" s="265"/>
      <c r="C65" s="9" t="s">
        <v>110</v>
      </c>
      <c r="D65" s="15">
        <f t="shared" si="11"/>
        <v>80</v>
      </c>
      <c r="E65" s="15">
        <f t="shared" si="12"/>
        <v>28</v>
      </c>
      <c r="F65" s="15">
        <f t="shared" si="12"/>
        <v>52</v>
      </c>
      <c r="G65" s="15">
        <f t="shared" si="3"/>
        <v>0</v>
      </c>
      <c r="H65" s="15">
        <v>0</v>
      </c>
      <c r="I65" s="15">
        <v>0</v>
      </c>
      <c r="J65" s="15">
        <f t="shared" si="4"/>
        <v>0</v>
      </c>
      <c r="K65" s="15">
        <v>0</v>
      </c>
      <c r="L65" s="15">
        <v>0</v>
      </c>
      <c r="M65" s="15">
        <f t="shared" si="5"/>
        <v>0</v>
      </c>
      <c r="N65" s="15">
        <v>0</v>
      </c>
      <c r="O65" s="15">
        <v>0</v>
      </c>
      <c r="P65" s="15">
        <f t="shared" si="6"/>
        <v>80</v>
      </c>
      <c r="Q65" s="15">
        <v>28</v>
      </c>
      <c r="R65" s="15">
        <v>52</v>
      </c>
      <c r="S65" s="7">
        <v>80</v>
      </c>
      <c r="T65" s="7">
        <v>28</v>
      </c>
      <c r="U65" s="7">
        <v>52</v>
      </c>
      <c r="V65" s="123">
        <f t="shared" si="7"/>
        <v>0</v>
      </c>
      <c r="W65" s="123">
        <f t="shared" si="7"/>
        <v>0</v>
      </c>
      <c r="X65" s="123">
        <f t="shared" si="7"/>
        <v>0</v>
      </c>
      <c r="Y65" s="156">
        <f t="shared" si="8"/>
        <v>0</v>
      </c>
      <c r="Z65" s="156">
        <f t="shared" si="9"/>
        <v>0</v>
      </c>
      <c r="AA65" s="156">
        <f t="shared" si="10"/>
        <v>0</v>
      </c>
    </row>
    <row r="66" spans="1:27" ht="37.5">
      <c r="A66" s="187"/>
      <c r="B66" s="265"/>
      <c r="C66" s="153" t="s">
        <v>99</v>
      </c>
      <c r="D66" s="15">
        <f t="shared" si="11"/>
        <v>730</v>
      </c>
      <c r="E66" s="15">
        <f t="shared" ref="E66:F81" si="13">+H66+K66+N66+Q66</f>
        <v>365</v>
      </c>
      <c r="F66" s="15">
        <f t="shared" si="13"/>
        <v>365</v>
      </c>
      <c r="G66" s="15">
        <f t="shared" si="3"/>
        <v>28</v>
      </c>
      <c r="H66" s="15">
        <v>10</v>
      </c>
      <c r="I66" s="15">
        <v>18</v>
      </c>
      <c r="J66" s="15">
        <f t="shared" si="4"/>
        <v>39</v>
      </c>
      <c r="K66" s="15">
        <v>21</v>
      </c>
      <c r="L66" s="15">
        <v>18</v>
      </c>
      <c r="M66" s="15">
        <f t="shared" si="5"/>
        <v>45</v>
      </c>
      <c r="N66" s="122">
        <v>23</v>
      </c>
      <c r="O66" s="122">
        <v>22</v>
      </c>
      <c r="P66" s="15">
        <f t="shared" si="6"/>
        <v>618</v>
      </c>
      <c r="Q66" s="122">
        <v>311</v>
      </c>
      <c r="R66" s="122">
        <v>307</v>
      </c>
      <c r="S66" s="7">
        <v>730</v>
      </c>
      <c r="T66" s="7">
        <v>365</v>
      </c>
      <c r="U66" s="7">
        <v>365</v>
      </c>
      <c r="V66" s="123">
        <f t="shared" si="7"/>
        <v>0</v>
      </c>
      <c r="W66" s="123">
        <f t="shared" si="7"/>
        <v>0</v>
      </c>
      <c r="X66" s="123">
        <f t="shared" si="7"/>
        <v>0</v>
      </c>
      <c r="Y66" s="156">
        <f t="shared" si="8"/>
        <v>54</v>
      </c>
      <c r="Z66" s="156">
        <f t="shared" si="9"/>
        <v>58</v>
      </c>
      <c r="AA66" s="156">
        <f t="shared" si="10"/>
        <v>112</v>
      </c>
    </row>
    <row r="67" spans="1:27" ht="37.5">
      <c r="A67" s="187"/>
      <c r="B67" s="265"/>
      <c r="C67" s="119" t="s">
        <v>17</v>
      </c>
      <c r="D67" s="15">
        <f t="shared" si="11"/>
        <v>4131</v>
      </c>
      <c r="E67" s="15">
        <f t="shared" si="13"/>
        <v>2172</v>
      </c>
      <c r="F67" s="15">
        <f t="shared" si="13"/>
        <v>1959</v>
      </c>
      <c r="G67" s="15">
        <f t="shared" si="3"/>
        <v>215</v>
      </c>
      <c r="H67" s="15">
        <v>165</v>
      </c>
      <c r="I67" s="15">
        <v>50</v>
      </c>
      <c r="J67" s="15">
        <f t="shared" si="4"/>
        <v>778</v>
      </c>
      <c r="K67" s="15">
        <v>488</v>
      </c>
      <c r="L67" s="15">
        <v>290</v>
      </c>
      <c r="M67" s="15">
        <f t="shared" si="5"/>
        <v>263</v>
      </c>
      <c r="N67" s="122">
        <v>166</v>
      </c>
      <c r="O67" s="122">
        <v>97</v>
      </c>
      <c r="P67" s="15">
        <f t="shared" si="6"/>
        <v>2875</v>
      </c>
      <c r="Q67" s="122">
        <v>1353</v>
      </c>
      <c r="R67" s="122">
        <v>1522</v>
      </c>
      <c r="S67" s="7">
        <v>4131</v>
      </c>
      <c r="T67" s="7">
        <v>2172</v>
      </c>
      <c r="U67" s="7">
        <v>1959</v>
      </c>
      <c r="V67" s="123">
        <f t="shared" si="7"/>
        <v>0</v>
      </c>
      <c r="W67" s="123">
        <f t="shared" si="7"/>
        <v>0</v>
      </c>
      <c r="X67" s="123">
        <f t="shared" si="7"/>
        <v>0</v>
      </c>
      <c r="Y67" s="156">
        <f t="shared" si="8"/>
        <v>819</v>
      </c>
      <c r="Z67" s="156">
        <f t="shared" si="9"/>
        <v>437</v>
      </c>
      <c r="AA67" s="156">
        <f t="shared" si="10"/>
        <v>1256</v>
      </c>
    </row>
    <row r="68" spans="1:27">
      <c r="A68" s="31">
        <v>10</v>
      </c>
      <c r="B68" s="32">
        <v>37</v>
      </c>
      <c r="C68" s="33" t="s">
        <v>83</v>
      </c>
      <c r="D68" s="42">
        <f t="shared" si="11"/>
        <v>4714</v>
      </c>
      <c r="E68" s="42">
        <f t="shared" si="13"/>
        <v>1859</v>
      </c>
      <c r="F68" s="42">
        <f t="shared" si="13"/>
        <v>2855</v>
      </c>
      <c r="G68" s="42">
        <f t="shared" si="3"/>
        <v>77</v>
      </c>
      <c r="H68" s="42">
        <f>SUM(H69:H73)</f>
        <v>40</v>
      </c>
      <c r="I68" s="42">
        <f>SUM(I69:I73)</f>
        <v>37</v>
      </c>
      <c r="J68" s="42">
        <f t="shared" si="4"/>
        <v>858</v>
      </c>
      <c r="K68" s="42">
        <f>SUM(K69:K73)</f>
        <v>329</v>
      </c>
      <c r="L68" s="42">
        <f>SUM(L69:L73)</f>
        <v>529</v>
      </c>
      <c r="M68" s="42">
        <f t="shared" si="5"/>
        <v>412</v>
      </c>
      <c r="N68" s="42">
        <f>SUM(N69:N73)</f>
        <v>180</v>
      </c>
      <c r="O68" s="42">
        <f>SUM(O69:O73)</f>
        <v>232</v>
      </c>
      <c r="P68" s="42">
        <f t="shared" si="6"/>
        <v>3367</v>
      </c>
      <c r="Q68" s="42">
        <f>SUM(Q69:Q73)</f>
        <v>1310</v>
      </c>
      <c r="R68" s="42">
        <f>SUM(R69:R73)</f>
        <v>2057</v>
      </c>
      <c r="S68" s="125">
        <v>4714</v>
      </c>
      <c r="T68" s="125">
        <v>1860</v>
      </c>
      <c r="U68" s="125">
        <v>2854</v>
      </c>
      <c r="V68" s="124">
        <f t="shared" si="7"/>
        <v>0</v>
      </c>
      <c r="W68" s="124">
        <f t="shared" si="7"/>
        <v>1</v>
      </c>
      <c r="X68" s="124">
        <f t="shared" si="7"/>
        <v>-1</v>
      </c>
      <c r="Y68" s="156">
        <f t="shared" si="8"/>
        <v>549</v>
      </c>
      <c r="Z68" s="156">
        <f t="shared" si="9"/>
        <v>798</v>
      </c>
      <c r="AA68" s="156">
        <f t="shared" si="10"/>
        <v>1347</v>
      </c>
    </row>
    <row r="69" spans="1:27" ht="37.5">
      <c r="A69" s="187"/>
      <c r="B69" s="190"/>
      <c r="C69" s="9" t="s">
        <v>108</v>
      </c>
      <c r="D69" s="15">
        <f t="shared" si="11"/>
        <v>1969</v>
      </c>
      <c r="E69" s="15">
        <f t="shared" si="13"/>
        <v>780</v>
      </c>
      <c r="F69" s="15">
        <f t="shared" si="13"/>
        <v>1189</v>
      </c>
      <c r="G69" s="15">
        <f t="shared" si="3"/>
        <v>33</v>
      </c>
      <c r="H69" s="15">
        <v>13</v>
      </c>
      <c r="I69" s="15">
        <v>20</v>
      </c>
      <c r="J69" s="15">
        <f t="shared" si="4"/>
        <v>322</v>
      </c>
      <c r="K69" s="15">
        <v>134</v>
      </c>
      <c r="L69" s="15">
        <v>188</v>
      </c>
      <c r="M69" s="15">
        <f t="shared" si="5"/>
        <v>307</v>
      </c>
      <c r="N69" s="122">
        <v>133</v>
      </c>
      <c r="O69" s="122">
        <v>174</v>
      </c>
      <c r="P69" s="15">
        <f t="shared" si="6"/>
        <v>1307</v>
      </c>
      <c r="Q69" s="122">
        <v>500</v>
      </c>
      <c r="R69" s="122">
        <v>807</v>
      </c>
      <c r="S69" s="7">
        <v>1969</v>
      </c>
      <c r="T69" s="7">
        <v>780</v>
      </c>
      <c r="U69" s="7">
        <v>1189</v>
      </c>
      <c r="V69" s="123">
        <f t="shared" si="7"/>
        <v>0</v>
      </c>
      <c r="W69" s="123">
        <f t="shared" si="7"/>
        <v>0</v>
      </c>
      <c r="X69" s="123">
        <f t="shared" si="7"/>
        <v>0</v>
      </c>
      <c r="Y69" s="156">
        <f t="shared" si="8"/>
        <v>280</v>
      </c>
      <c r="Z69" s="156">
        <f t="shared" si="9"/>
        <v>382</v>
      </c>
      <c r="AA69" s="156">
        <f t="shared" si="10"/>
        <v>662</v>
      </c>
    </row>
    <row r="70" spans="1:27" ht="56.25">
      <c r="A70" s="187"/>
      <c r="B70" s="190"/>
      <c r="C70" s="9" t="s">
        <v>109</v>
      </c>
      <c r="D70" s="15">
        <f t="shared" si="11"/>
        <v>13</v>
      </c>
      <c r="E70" s="15">
        <f t="shared" si="13"/>
        <v>4</v>
      </c>
      <c r="F70" s="15">
        <f t="shared" si="13"/>
        <v>9</v>
      </c>
      <c r="G70" s="15">
        <f t="shared" si="3"/>
        <v>4</v>
      </c>
      <c r="H70" s="15">
        <v>4</v>
      </c>
      <c r="I70" s="15">
        <v>0</v>
      </c>
      <c r="J70" s="15">
        <f t="shared" si="4"/>
        <v>9</v>
      </c>
      <c r="K70" s="15">
        <v>0</v>
      </c>
      <c r="L70" s="15">
        <v>9</v>
      </c>
      <c r="M70" s="15">
        <f t="shared" si="5"/>
        <v>0</v>
      </c>
      <c r="N70" s="15">
        <v>0</v>
      </c>
      <c r="O70" s="15">
        <v>0</v>
      </c>
      <c r="P70" s="15">
        <f t="shared" si="6"/>
        <v>0</v>
      </c>
      <c r="Q70" s="15">
        <v>0</v>
      </c>
      <c r="R70" s="15">
        <v>0</v>
      </c>
      <c r="S70" s="7">
        <v>13</v>
      </c>
      <c r="T70" s="7">
        <v>5</v>
      </c>
      <c r="U70" s="7">
        <v>8</v>
      </c>
      <c r="V70" s="123">
        <f t="shared" si="7"/>
        <v>0</v>
      </c>
      <c r="W70" s="123">
        <f t="shared" si="7"/>
        <v>1</v>
      </c>
      <c r="X70" s="123">
        <f t="shared" si="7"/>
        <v>-1</v>
      </c>
      <c r="Y70" s="156">
        <f t="shared" si="8"/>
        <v>4</v>
      </c>
      <c r="Z70" s="156">
        <f t="shared" si="9"/>
        <v>9</v>
      </c>
      <c r="AA70" s="156">
        <f t="shared" si="10"/>
        <v>13</v>
      </c>
    </row>
    <row r="71" spans="1:27" ht="56.25">
      <c r="A71" s="187"/>
      <c r="B71" s="190"/>
      <c r="C71" s="9" t="s">
        <v>110</v>
      </c>
      <c r="D71" s="15">
        <f t="shared" si="11"/>
        <v>85</v>
      </c>
      <c r="E71" s="15">
        <f t="shared" si="13"/>
        <v>35</v>
      </c>
      <c r="F71" s="15">
        <f t="shared" si="13"/>
        <v>50</v>
      </c>
      <c r="G71" s="15">
        <f t="shared" si="3"/>
        <v>40</v>
      </c>
      <c r="H71" s="15">
        <v>23</v>
      </c>
      <c r="I71" s="15">
        <v>17</v>
      </c>
      <c r="J71" s="15">
        <f t="shared" si="4"/>
        <v>0</v>
      </c>
      <c r="K71" s="15">
        <v>0</v>
      </c>
      <c r="L71" s="15">
        <v>0</v>
      </c>
      <c r="M71" s="15">
        <f t="shared" si="5"/>
        <v>0</v>
      </c>
      <c r="N71" s="122">
        <v>0</v>
      </c>
      <c r="O71" s="122">
        <v>0</v>
      </c>
      <c r="P71" s="15">
        <f t="shared" si="6"/>
        <v>45</v>
      </c>
      <c r="Q71" s="122">
        <v>12</v>
      </c>
      <c r="R71" s="122">
        <v>33</v>
      </c>
      <c r="S71" s="7">
        <v>85</v>
      </c>
      <c r="T71" s="7">
        <v>35</v>
      </c>
      <c r="U71" s="7">
        <v>50</v>
      </c>
      <c r="V71" s="123">
        <f t="shared" si="7"/>
        <v>0</v>
      </c>
      <c r="W71" s="123">
        <f t="shared" si="7"/>
        <v>0</v>
      </c>
      <c r="X71" s="123">
        <f t="shared" si="7"/>
        <v>0</v>
      </c>
      <c r="Y71" s="156">
        <f t="shared" si="8"/>
        <v>23</v>
      </c>
      <c r="Z71" s="156">
        <f t="shared" si="9"/>
        <v>17</v>
      </c>
      <c r="AA71" s="156">
        <f t="shared" si="10"/>
        <v>40</v>
      </c>
    </row>
    <row r="72" spans="1:27" ht="37.5">
      <c r="A72" s="187"/>
      <c r="B72" s="190"/>
      <c r="C72" s="153" t="s">
        <v>99</v>
      </c>
      <c r="D72" s="15">
        <f t="shared" si="11"/>
        <v>750</v>
      </c>
      <c r="E72" s="15">
        <f t="shared" si="13"/>
        <v>280</v>
      </c>
      <c r="F72" s="15">
        <f t="shared" si="13"/>
        <v>470</v>
      </c>
      <c r="G72" s="15">
        <f t="shared" si="3"/>
        <v>0</v>
      </c>
      <c r="H72" s="15">
        <v>0</v>
      </c>
      <c r="I72" s="15">
        <v>0</v>
      </c>
      <c r="J72" s="15">
        <f t="shared" si="4"/>
        <v>64</v>
      </c>
      <c r="K72" s="15">
        <v>23</v>
      </c>
      <c r="L72" s="15">
        <v>41</v>
      </c>
      <c r="M72" s="15">
        <f t="shared" si="5"/>
        <v>58</v>
      </c>
      <c r="N72" s="122">
        <v>26</v>
      </c>
      <c r="O72" s="122">
        <v>32</v>
      </c>
      <c r="P72" s="15">
        <f t="shared" si="6"/>
        <v>628</v>
      </c>
      <c r="Q72" s="122">
        <v>231</v>
      </c>
      <c r="R72" s="122">
        <v>397</v>
      </c>
      <c r="S72" s="7">
        <v>750</v>
      </c>
      <c r="T72" s="7">
        <v>280</v>
      </c>
      <c r="U72" s="7">
        <v>470</v>
      </c>
      <c r="V72" s="123">
        <f t="shared" si="7"/>
        <v>0</v>
      </c>
      <c r="W72" s="123">
        <f t="shared" si="7"/>
        <v>0</v>
      </c>
      <c r="X72" s="123">
        <f t="shared" si="7"/>
        <v>0</v>
      </c>
      <c r="Y72" s="156">
        <f t="shared" si="8"/>
        <v>49</v>
      </c>
      <c r="Z72" s="156">
        <f t="shared" si="9"/>
        <v>73</v>
      </c>
      <c r="AA72" s="156">
        <f t="shared" si="10"/>
        <v>122</v>
      </c>
    </row>
    <row r="73" spans="1:27" ht="37.5">
      <c r="A73" s="187"/>
      <c r="B73" s="190"/>
      <c r="C73" s="119" t="s">
        <v>17</v>
      </c>
      <c r="D73" s="15">
        <f t="shared" si="11"/>
        <v>1897</v>
      </c>
      <c r="E73" s="15">
        <f t="shared" si="13"/>
        <v>760</v>
      </c>
      <c r="F73" s="15">
        <f t="shared" si="13"/>
        <v>1137</v>
      </c>
      <c r="G73" s="15">
        <f t="shared" si="3"/>
        <v>0</v>
      </c>
      <c r="H73" s="15">
        <v>0</v>
      </c>
      <c r="I73" s="15">
        <v>0</v>
      </c>
      <c r="J73" s="15">
        <f t="shared" si="4"/>
        <v>463</v>
      </c>
      <c r="K73" s="15">
        <v>172</v>
      </c>
      <c r="L73" s="15">
        <v>291</v>
      </c>
      <c r="M73" s="15">
        <f t="shared" si="5"/>
        <v>47</v>
      </c>
      <c r="N73" s="122">
        <v>21</v>
      </c>
      <c r="O73" s="122">
        <v>26</v>
      </c>
      <c r="P73" s="15">
        <f t="shared" si="6"/>
        <v>1387</v>
      </c>
      <c r="Q73" s="122">
        <v>567</v>
      </c>
      <c r="R73" s="122">
        <v>820</v>
      </c>
      <c r="S73" s="7">
        <v>1897</v>
      </c>
      <c r="T73" s="7">
        <v>760</v>
      </c>
      <c r="U73" s="7">
        <v>1137</v>
      </c>
      <c r="V73" s="123">
        <f t="shared" si="7"/>
        <v>0</v>
      </c>
      <c r="W73" s="123">
        <f t="shared" si="7"/>
        <v>0</v>
      </c>
      <c r="X73" s="123">
        <f t="shared" si="7"/>
        <v>0</v>
      </c>
      <c r="Y73" s="156">
        <f t="shared" si="8"/>
        <v>193</v>
      </c>
      <c r="Z73" s="156">
        <f t="shared" si="9"/>
        <v>317</v>
      </c>
      <c r="AA73" s="156">
        <f t="shared" si="10"/>
        <v>510</v>
      </c>
    </row>
    <row r="74" spans="1:27">
      <c r="A74" s="31">
        <v>11</v>
      </c>
      <c r="B74" s="32">
        <v>40</v>
      </c>
      <c r="C74" s="33" t="s">
        <v>29</v>
      </c>
      <c r="D74" s="42">
        <f t="shared" si="11"/>
        <v>4552</v>
      </c>
      <c r="E74" s="42">
        <f t="shared" si="13"/>
        <v>28</v>
      </c>
      <c r="F74" s="42">
        <f t="shared" si="13"/>
        <v>4524</v>
      </c>
      <c r="G74" s="42">
        <f t="shared" si="3"/>
        <v>137</v>
      </c>
      <c r="H74" s="42">
        <f>SUM(H75:H79)</f>
        <v>1</v>
      </c>
      <c r="I74" s="42">
        <f>SUM(I75:I79)</f>
        <v>136</v>
      </c>
      <c r="J74" s="42">
        <f t="shared" si="4"/>
        <v>436</v>
      </c>
      <c r="K74" s="42">
        <f>SUM(K75:K79)</f>
        <v>6</v>
      </c>
      <c r="L74" s="42">
        <f>SUM(L75:L79)</f>
        <v>430</v>
      </c>
      <c r="M74" s="42">
        <f t="shared" si="5"/>
        <v>284</v>
      </c>
      <c r="N74" s="42">
        <f>SUM(N75:N79)</f>
        <v>4</v>
      </c>
      <c r="O74" s="42">
        <f>SUM(O75:O79)</f>
        <v>280</v>
      </c>
      <c r="P74" s="42">
        <f t="shared" si="6"/>
        <v>3695</v>
      </c>
      <c r="Q74" s="42">
        <f>SUM(Q75:Q79)</f>
        <v>17</v>
      </c>
      <c r="R74" s="42">
        <f>SUM(R75:R79)</f>
        <v>3678</v>
      </c>
      <c r="S74" s="125">
        <v>4552</v>
      </c>
      <c r="T74" s="125">
        <v>28</v>
      </c>
      <c r="U74" s="125">
        <v>4524</v>
      </c>
      <c r="V74" s="124">
        <f t="shared" si="7"/>
        <v>0</v>
      </c>
      <c r="W74" s="124">
        <f t="shared" si="7"/>
        <v>0</v>
      </c>
      <c r="X74" s="124">
        <f t="shared" si="7"/>
        <v>0</v>
      </c>
      <c r="Y74" s="156">
        <f t="shared" si="8"/>
        <v>11</v>
      </c>
      <c r="Z74" s="156">
        <f t="shared" si="9"/>
        <v>846</v>
      </c>
      <c r="AA74" s="156">
        <f t="shared" si="10"/>
        <v>857</v>
      </c>
    </row>
    <row r="75" spans="1:27" ht="37.5">
      <c r="A75" s="187"/>
      <c r="B75" s="190"/>
      <c r="C75" s="9" t="s">
        <v>108</v>
      </c>
      <c r="D75" s="15">
        <f t="shared" si="11"/>
        <v>1954</v>
      </c>
      <c r="E75" s="15">
        <f t="shared" si="13"/>
        <v>16</v>
      </c>
      <c r="F75" s="15">
        <f t="shared" si="13"/>
        <v>1938</v>
      </c>
      <c r="G75" s="15">
        <f t="shared" si="3"/>
        <v>94</v>
      </c>
      <c r="H75" s="15">
        <v>1</v>
      </c>
      <c r="I75" s="15">
        <v>93</v>
      </c>
      <c r="J75" s="15">
        <f t="shared" si="4"/>
        <v>306</v>
      </c>
      <c r="K75" s="15">
        <v>5</v>
      </c>
      <c r="L75" s="15">
        <v>301</v>
      </c>
      <c r="M75" s="15">
        <f t="shared" si="5"/>
        <v>251</v>
      </c>
      <c r="N75" s="122">
        <v>4</v>
      </c>
      <c r="O75" s="122">
        <v>247</v>
      </c>
      <c r="P75" s="15">
        <f t="shared" si="6"/>
        <v>1303</v>
      </c>
      <c r="Q75" s="122">
        <v>6</v>
      </c>
      <c r="R75" s="122">
        <v>1297</v>
      </c>
      <c r="S75" s="7">
        <v>1954</v>
      </c>
      <c r="T75" s="7">
        <v>16</v>
      </c>
      <c r="U75" s="7">
        <v>1938</v>
      </c>
      <c r="V75" s="123">
        <f t="shared" si="7"/>
        <v>0</v>
      </c>
      <c r="W75" s="123">
        <f t="shared" si="7"/>
        <v>0</v>
      </c>
      <c r="X75" s="123">
        <f t="shared" si="7"/>
        <v>0</v>
      </c>
      <c r="Y75" s="156">
        <f t="shared" si="8"/>
        <v>10</v>
      </c>
      <c r="Z75" s="156">
        <f t="shared" si="9"/>
        <v>641</v>
      </c>
      <c r="AA75" s="156">
        <f t="shared" si="10"/>
        <v>651</v>
      </c>
    </row>
    <row r="76" spans="1:27" ht="56.25">
      <c r="A76" s="187"/>
      <c r="B76" s="190"/>
      <c r="C76" s="9" t="s">
        <v>109</v>
      </c>
      <c r="D76" s="15">
        <f t="shared" si="11"/>
        <v>74</v>
      </c>
      <c r="E76" s="15">
        <f t="shared" si="13"/>
        <v>2</v>
      </c>
      <c r="F76" s="15">
        <f t="shared" si="13"/>
        <v>72</v>
      </c>
      <c r="G76" s="15">
        <f t="shared" si="3"/>
        <v>0</v>
      </c>
      <c r="H76" s="15">
        <f>SUM(H77:H79)</f>
        <v>0</v>
      </c>
      <c r="I76" s="15">
        <v>0</v>
      </c>
      <c r="J76" s="15">
        <f t="shared" si="4"/>
        <v>0</v>
      </c>
      <c r="K76" s="15">
        <v>0</v>
      </c>
      <c r="L76" s="15">
        <v>0</v>
      </c>
      <c r="M76" s="15">
        <f t="shared" si="5"/>
        <v>0</v>
      </c>
      <c r="N76" s="15">
        <v>0</v>
      </c>
      <c r="O76" s="15">
        <v>0</v>
      </c>
      <c r="P76" s="15">
        <f t="shared" si="6"/>
        <v>74</v>
      </c>
      <c r="Q76" s="15">
        <v>2</v>
      </c>
      <c r="R76" s="15">
        <v>72</v>
      </c>
      <c r="S76" s="7">
        <v>74</v>
      </c>
      <c r="T76" s="7">
        <v>2</v>
      </c>
      <c r="U76" s="7">
        <v>72</v>
      </c>
      <c r="V76" s="123">
        <f t="shared" si="7"/>
        <v>0</v>
      </c>
      <c r="W76" s="123">
        <f t="shared" si="7"/>
        <v>0</v>
      </c>
      <c r="X76" s="123">
        <f t="shared" si="7"/>
        <v>0</v>
      </c>
      <c r="Y76" s="156">
        <f t="shared" si="8"/>
        <v>0</v>
      </c>
      <c r="Z76" s="156">
        <f t="shared" si="9"/>
        <v>0</v>
      </c>
      <c r="AA76" s="156">
        <f t="shared" si="10"/>
        <v>0</v>
      </c>
    </row>
    <row r="77" spans="1:27" ht="56.25">
      <c r="A77" s="187"/>
      <c r="B77" s="190"/>
      <c r="C77" s="9" t="s">
        <v>110</v>
      </c>
      <c r="D77" s="15">
        <f t="shared" si="11"/>
        <v>61</v>
      </c>
      <c r="E77" s="15">
        <f t="shared" si="13"/>
        <v>2</v>
      </c>
      <c r="F77" s="15">
        <f t="shared" si="13"/>
        <v>59</v>
      </c>
      <c r="G77" s="15">
        <f t="shared" si="3"/>
        <v>0</v>
      </c>
      <c r="H77" s="15">
        <v>0</v>
      </c>
      <c r="I77" s="15">
        <v>0</v>
      </c>
      <c r="J77" s="15">
        <f t="shared" si="4"/>
        <v>0</v>
      </c>
      <c r="K77" s="15">
        <v>0</v>
      </c>
      <c r="L77" s="15">
        <v>0</v>
      </c>
      <c r="M77" s="15">
        <f t="shared" si="5"/>
        <v>0</v>
      </c>
      <c r="N77" s="15">
        <v>0</v>
      </c>
      <c r="O77" s="15">
        <v>0</v>
      </c>
      <c r="P77" s="15">
        <f t="shared" si="6"/>
        <v>61</v>
      </c>
      <c r="Q77" s="15">
        <v>2</v>
      </c>
      <c r="R77" s="15">
        <v>59</v>
      </c>
      <c r="S77" s="7">
        <v>61</v>
      </c>
      <c r="T77" s="7">
        <v>2</v>
      </c>
      <c r="U77" s="7">
        <v>59</v>
      </c>
      <c r="V77" s="123">
        <f t="shared" si="7"/>
        <v>0</v>
      </c>
      <c r="W77" s="123">
        <f t="shared" si="7"/>
        <v>0</v>
      </c>
      <c r="X77" s="123">
        <f t="shared" si="7"/>
        <v>0</v>
      </c>
      <c r="Y77" s="156">
        <f t="shared" si="8"/>
        <v>0</v>
      </c>
      <c r="Z77" s="156">
        <f t="shared" si="9"/>
        <v>0</v>
      </c>
      <c r="AA77" s="156">
        <f t="shared" si="10"/>
        <v>0</v>
      </c>
    </row>
    <row r="78" spans="1:27" ht="37.5">
      <c r="A78" s="187"/>
      <c r="B78" s="190"/>
      <c r="C78" s="153" t="s">
        <v>99</v>
      </c>
      <c r="D78" s="15">
        <f t="shared" si="11"/>
        <v>300</v>
      </c>
      <c r="E78" s="15">
        <f t="shared" si="13"/>
        <v>4</v>
      </c>
      <c r="F78" s="15">
        <f t="shared" si="13"/>
        <v>296</v>
      </c>
      <c r="G78" s="15">
        <f t="shared" ref="G78:G91" si="14">+H78+I78</f>
        <v>7</v>
      </c>
      <c r="H78" s="15">
        <v>0</v>
      </c>
      <c r="I78" s="15">
        <v>7</v>
      </c>
      <c r="J78" s="15">
        <f t="shared" ref="J78:J91" si="15">+K78+L78</f>
        <v>56</v>
      </c>
      <c r="K78" s="15">
        <v>1</v>
      </c>
      <c r="L78" s="15">
        <v>55</v>
      </c>
      <c r="M78" s="15">
        <f t="shared" ref="M78:M91" si="16">+N78+O78</f>
        <v>33</v>
      </c>
      <c r="N78" s="122">
        <v>0</v>
      </c>
      <c r="O78" s="122">
        <v>33</v>
      </c>
      <c r="P78" s="15">
        <f t="shared" ref="P78:P91" si="17">+Q78+R78</f>
        <v>204</v>
      </c>
      <c r="Q78" s="122">
        <v>3</v>
      </c>
      <c r="R78" s="122">
        <v>201</v>
      </c>
      <c r="S78" s="7">
        <v>300</v>
      </c>
      <c r="T78" s="7">
        <v>4</v>
      </c>
      <c r="U78" s="7">
        <v>296</v>
      </c>
      <c r="V78" s="123">
        <f t="shared" si="7"/>
        <v>0</v>
      </c>
      <c r="W78" s="123">
        <f t="shared" si="7"/>
        <v>0</v>
      </c>
      <c r="X78" s="123">
        <f t="shared" si="7"/>
        <v>0</v>
      </c>
      <c r="Y78" s="156">
        <f t="shared" si="8"/>
        <v>1</v>
      </c>
      <c r="Z78" s="156">
        <f t="shared" si="9"/>
        <v>95</v>
      </c>
      <c r="AA78" s="156">
        <f t="shared" si="10"/>
        <v>96</v>
      </c>
    </row>
    <row r="79" spans="1:27" ht="37.5">
      <c r="A79" s="187"/>
      <c r="B79" s="190"/>
      <c r="C79" s="119" t="s">
        <v>17</v>
      </c>
      <c r="D79" s="15">
        <f t="shared" si="11"/>
        <v>2163</v>
      </c>
      <c r="E79" s="15">
        <f t="shared" si="13"/>
        <v>4</v>
      </c>
      <c r="F79" s="15">
        <f t="shared" si="13"/>
        <v>2159</v>
      </c>
      <c r="G79" s="15">
        <f t="shared" si="14"/>
        <v>36</v>
      </c>
      <c r="H79" s="15">
        <v>0</v>
      </c>
      <c r="I79" s="15">
        <v>36</v>
      </c>
      <c r="J79" s="15">
        <f t="shared" si="15"/>
        <v>74</v>
      </c>
      <c r="K79" s="15">
        <v>0</v>
      </c>
      <c r="L79" s="15">
        <v>74</v>
      </c>
      <c r="M79" s="15">
        <f t="shared" si="16"/>
        <v>0</v>
      </c>
      <c r="N79" s="122">
        <v>0</v>
      </c>
      <c r="O79" s="122">
        <v>0</v>
      </c>
      <c r="P79" s="15">
        <f t="shared" si="17"/>
        <v>2053</v>
      </c>
      <c r="Q79" s="122">
        <v>4</v>
      </c>
      <c r="R79" s="122">
        <v>2049</v>
      </c>
      <c r="S79" s="7">
        <v>2163</v>
      </c>
      <c r="T79" s="7">
        <v>4</v>
      </c>
      <c r="U79" s="7">
        <v>2159</v>
      </c>
      <c r="V79" s="123">
        <f t="shared" ref="V79:X127" si="18">+S79-D79</f>
        <v>0</v>
      </c>
      <c r="W79" s="123">
        <f t="shared" si="18"/>
        <v>0</v>
      </c>
      <c r="X79" s="123">
        <f t="shared" si="18"/>
        <v>0</v>
      </c>
      <c r="Y79" s="156">
        <f t="shared" si="8"/>
        <v>0</v>
      </c>
      <c r="Z79" s="156">
        <f t="shared" si="9"/>
        <v>110</v>
      </c>
      <c r="AA79" s="156">
        <f t="shared" si="10"/>
        <v>110</v>
      </c>
    </row>
    <row r="80" spans="1:27">
      <c r="A80" s="31">
        <v>12</v>
      </c>
      <c r="B80" s="32">
        <v>42</v>
      </c>
      <c r="C80" s="33" t="s">
        <v>30</v>
      </c>
      <c r="D80" s="42">
        <f>+E80+F80</f>
        <v>8305</v>
      </c>
      <c r="E80" s="42">
        <f t="shared" si="13"/>
        <v>3987</v>
      </c>
      <c r="F80" s="42">
        <f t="shared" si="13"/>
        <v>4318</v>
      </c>
      <c r="G80" s="42">
        <f t="shared" si="14"/>
        <v>102</v>
      </c>
      <c r="H80" s="42">
        <f>SUM(H81:H85)</f>
        <v>50</v>
      </c>
      <c r="I80" s="42">
        <f>SUM(I81:I85)</f>
        <v>52</v>
      </c>
      <c r="J80" s="42">
        <f t="shared" si="15"/>
        <v>1055</v>
      </c>
      <c r="K80" s="42">
        <f>SUM(K81:K85)</f>
        <v>480</v>
      </c>
      <c r="L80" s="42">
        <f>SUM(L81:L85)</f>
        <v>575</v>
      </c>
      <c r="M80" s="42">
        <f t="shared" si="16"/>
        <v>374</v>
      </c>
      <c r="N80" s="42">
        <f>SUM(N81:N85)</f>
        <v>193</v>
      </c>
      <c r="O80" s="42">
        <f>SUM(O81:O85)</f>
        <v>181</v>
      </c>
      <c r="P80" s="42">
        <f t="shared" si="17"/>
        <v>6774</v>
      </c>
      <c r="Q80" s="42">
        <f>SUM(Q81:Q85)</f>
        <v>3264</v>
      </c>
      <c r="R80" s="42">
        <f>SUM(R81:R85)</f>
        <v>3510</v>
      </c>
      <c r="S80" s="125">
        <v>8305</v>
      </c>
      <c r="T80" s="125">
        <v>3997</v>
      </c>
      <c r="U80" s="125">
        <v>4308</v>
      </c>
      <c r="V80" s="124">
        <f t="shared" si="18"/>
        <v>0</v>
      </c>
      <c r="W80" s="124">
        <f t="shared" si="18"/>
        <v>10</v>
      </c>
      <c r="X80" s="124">
        <f t="shared" si="18"/>
        <v>-10</v>
      </c>
      <c r="Y80" s="156">
        <f t="shared" ref="Y80:Y129" si="19">H80+K80+N80</f>
        <v>723</v>
      </c>
      <c r="Z80" s="156">
        <f t="shared" ref="Z80:Z129" si="20">I80+L80+O80</f>
        <v>808</v>
      </c>
      <c r="AA80" s="156">
        <f t="shared" ref="AA80:AA129" si="21">G80+J80+M80</f>
        <v>1531</v>
      </c>
    </row>
    <row r="81" spans="1:27" ht="37.5">
      <c r="A81" s="187"/>
      <c r="B81" s="195"/>
      <c r="C81" s="9" t="s">
        <v>108</v>
      </c>
      <c r="D81" s="15">
        <f t="shared" ref="D81:D85" si="22">+E81+F81</f>
        <v>3547</v>
      </c>
      <c r="E81" s="15">
        <f t="shared" si="13"/>
        <v>1773</v>
      </c>
      <c r="F81" s="15">
        <f t="shared" si="13"/>
        <v>1774</v>
      </c>
      <c r="G81" s="15">
        <f t="shared" si="14"/>
        <v>91</v>
      </c>
      <c r="H81" s="15">
        <v>44</v>
      </c>
      <c r="I81" s="15">
        <v>47</v>
      </c>
      <c r="J81" s="15">
        <f t="shared" si="15"/>
        <v>400</v>
      </c>
      <c r="K81" s="15">
        <v>237</v>
      </c>
      <c r="L81" s="15">
        <v>163</v>
      </c>
      <c r="M81" s="15">
        <f t="shared" si="16"/>
        <v>235</v>
      </c>
      <c r="N81" s="122">
        <v>145</v>
      </c>
      <c r="O81" s="122">
        <v>90</v>
      </c>
      <c r="P81" s="15">
        <f t="shared" si="17"/>
        <v>2821</v>
      </c>
      <c r="Q81" s="122">
        <v>1347</v>
      </c>
      <c r="R81" s="122">
        <v>1474</v>
      </c>
      <c r="S81" s="7">
        <v>3547</v>
      </c>
      <c r="T81" s="7">
        <v>1773</v>
      </c>
      <c r="U81" s="7">
        <v>1774</v>
      </c>
      <c r="V81" s="123">
        <f t="shared" si="18"/>
        <v>0</v>
      </c>
      <c r="W81" s="123">
        <f t="shared" si="18"/>
        <v>0</v>
      </c>
      <c r="X81" s="123">
        <f t="shared" si="18"/>
        <v>0</v>
      </c>
      <c r="Y81" s="156">
        <f t="shared" si="19"/>
        <v>426</v>
      </c>
      <c r="Z81" s="156">
        <f t="shared" si="20"/>
        <v>300</v>
      </c>
      <c r="AA81" s="156">
        <f t="shared" si="21"/>
        <v>726</v>
      </c>
    </row>
    <row r="82" spans="1:27" ht="56.25">
      <c r="A82" s="187"/>
      <c r="B82" s="195"/>
      <c r="C82" s="9" t="s">
        <v>109</v>
      </c>
      <c r="D82" s="15">
        <f t="shared" si="22"/>
        <v>73</v>
      </c>
      <c r="E82" s="15">
        <f t="shared" ref="E82:F97" si="23">+H82+K82+N82+Q82</f>
        <v>23</v>
      </c>
      <c r="F82" s="15">
        <f t="shared" si="23"/>
        <v>50</v>
      </c>
      <c r="G82" s="15">
        <f t="shared" si="14"/>
        <v>0</v>
      </c>
      <c r="H82" s="15">
        <v>0</v>
      </c>
      <c r="I82" s="15">
        <v>0</v>
      </c>
      <c r="J82" s="15">
        <f t="shared" si="15"/>
        <v>70</v>
      </c>
      <c r="K82" s="15">
        <v>23</v>
      </c>
      <c r="L82" s="15">
        <v>47</v>
      </c>
      <c r="M82" s="15">
        <f t="shared" si="16"/>
        <v>0</v>
      </c>
      <c r="N82" s="15">
        <v>0</v>
      </c>
      <c r="O82" s="122">
        <v>0</v>
      </c>
      <c r="P82" s="15">
        <f t="shared" si="17"/>
        <v>3</v>
      </c>
      <c r="Q82" s="15">
        <v>0</v>
      </c>
      <c r="R82" s="122">
        <v>3</v>
      </c>
      <c r="S82" s="7">
        <v>73</v>
      </c>
      <c r="T82" s="7">
        <v>33</v>
      </c>
      <c r="U82" s="7">
        <v>40</v>
      </c>
      <c r="V82" s="123">
        <f t="shared" si="18"/>
        <v>0</v>
      </c>
      <c r="W82" s="123">
        <f t="shared" si="18"/>
        <v>10</v>
      </c>
      <c r="X82" s="123">
        <f t="shared" si="18"/>
        <v>-10</v>
      </c>
      <c r="Y82" s="156">
        <f t="shared" si="19"/>
        <v>23</v>
      </c>
      <c r="Z82" s="156">
        <f t="shared" si="20"/>
        <v>47</v>
      </c>
      <c r="AA82" s="156">
        <f t="shared" si="21"/>
        <v>70</v>
      </c>
    </row>
    <row r="83" spans="1:27" ht="56.25">
      <c r="A83" s="187"/>
      <c r="B83" s="195"/>
      <c r="C83" s="9" t="s">
        <v>110</v>
      </c>
      <c r="D83" s="15">
        <f t="shared" si="22"/>
        <v>60</v>
      </c>
      <c r="E83" s="15">
        <f t="shared" si="23"/>
        <v>28</v>
      </c>
      <c r="F83" s="15">
        <f t="shared" si="23"/>
        <v>32</v>
      </c>
      <c r="G83" s="15">
        <f t="shared" si="14"/>
        <v>0</v>
      </c>
      <c r="H83" s="15">
        <v>0</v>
      </c>
      <c r="I83" s="15">
        <v>0</v>
      </c>
      <c r="J83" s="15">
        <f t="shared" si="15"/>
        <v>9</v>
      </c>
      <c r="K83" s="15">
        <v>1</v>
      </c>
      <c r="L83" s="15">
        <v>8</v>
      </c>
      <c r="M83" s="15">
        <f t="shared" si="16"/>
        <v>0</v>
      </c>
      <c r="N83" s="122">
        <v>0</v>
      </c>
      <c r="O83" s="122">
        <v>0</v>
      </c>
      <c r="P83" s="15">
        <f t="shared" si="17"/>
        <v>51</v>
      </c>
      <c r="Q83" s="122">
        <v>27</v>
      </c>
      <c r="R83" s="122">
        <v>24</v>
      </c>
      <c r="S83" s="7">
        <v>60</v>
      </c>
      <c r="T83" s="7">
        <v>28</v>
      </c>
      <c r="U83" s="7">
        <v>32</v>
      </c>
      <c r="V83" s="123">
        <f t="shared" si="18"/>
        <v>0</v>
      </c>
      <c r="W83" s="123">
        <f t="shared" si="18"/>
        <v>0</v>
      </c>
      <c r="X83" s="123">
        <f t="shared" si="18"/>
        <v>0</v>
      </c>
      <c r="Y83" s="156">
        <f t="shared" si="19"/>
        <v>1</v>
      </c>
      <c r="Z83" s="156">
        <f t="shared" si="20"/>
        <v>8</v>
      </c>
      <c r="AA83" s="156">
        <f t="shared" si="21"/>
        <v>9</v>
      </c>
    </row>
    <row r="84" spans="1:27" ht="37.5">
      <c r="A84" s="187"/>
      <c r="B84" s="195"/>
      <c r="C84" s="153" t="s">
        <v>99</v>
      </c>
      <c r="D84" s="15">
        <f t="shared" si="22"/>
        <v>1000</v>
      </c>
      <c r="E84" s="15">
        <f t="shared" si="23"/>
        <v>460</v>
      </c>
      <c r="F84" s="15">
        <f t="shared" si="23"/>
        <v>540</v>
      </c>
      <c r="G84" s="15">
        <f t="shared" si="14"/>
        <v>11</v>
      </c>
      <c r="H84" s="15">
        <v>6</v>
      </c>
      <c r="I84" s="15">
        <v>5</v>
      </c>
      <c r="J84" s="15">
        <f t="shared" si="15"/>
        <v>30</v>
      </c>
      <c r="K84" s="15">
        <v>19</v>
      </c>
      <c r="L84" s="15">
        <v>11</v>
      </c>
      <c r="M84" s="15">
        <f t="shared" si="16"/>
        <v>13</v>
      </c>
      <c r="N84" s="122">
        <v>4</v>
      </c>
      <c r="O84" s="122">
        <v>9</v>
      </c>
      <c r="P84" s="15">
        <f t="shared" si="17"/>
        <v>946</v>
      </c>
      <c r="Q84" s="122">
        <v>431</v>
      </c>
      <c r="R84" s="122">
        <v>515</v>
      </c>
      <c r="S84" s="7">
        <v>1000</v>
      </c>
      <c r="T84" s="7">
        <v>460</v>
      </c>
      <c r="U84" s="7">
        <v>540</v>
      </c>
      <c r="V84" s="123">
        <f t="shared" si="18"/>
        <v>0</v>
      </c>
      <c r="W84" s="123">
        <f t="shared" si="18"/>
        <v>0</v>
      </c>
      <c r="X84" s="123">
        <f t="shared" si="18"/>
        <v>0</v>
      </c>
      <c r="Y84" s="156">
        <f t="shared" si="19"/>
        <v>29</v>
      </c>
      <c r="Z84" s="156">
        <f t="shared" si="20"/>
        <v>25</v>
      </c>
      <c r="AA84" s="156">
        <f t="shared" si="21"/>
        <v>54</v>
      </c>
    </row>
    <row r="85" spans="1:27" ht="37.5">
      <c r="A85" s="187"/>
      <c r="B85" s="195"/>
      <c r="C85" s="119" t="s">
        <v>17</v>
      </c>
      <c r="D85" s="15">
        <f t="shared" si="22"/>
        <v>3625</v>
      </c>
      <c r="E85" s="15">
        <f t="shared" si="23"/>
        <v>1703</v>
      </c>
      <c r="F85" s="15">
        <f t="shared" si="23"/>
        <v>1922</v>
      </c>
      <c r="G85" s="15">
        <f t="shared" si="14"/>
        <v>0</v>
      </c>
      <c r="H85" s="15">
        <v>0</v>
      </c>
      <c r="I85" s="15">
        <v>0</v>
      </c>
      <c r="J85" s="15">
        <f t="shared" si="15"/>
        <v>546</v>
      </c>
      <c r="K85" s="15">
        <v>200</v>
      </c>
      <c r="L85" s="15">
        <v>346</v>
      </c>
      <c r="M85" s="15">
        <f t="shared" si="16"/>
        <v>126</v>
      </c>
      <c r="N85" s="122">
        <v>44</v>
      </c>
      <c r="O85" s="122">
        <v>82</v>
      </c>
      <c r="P85" s="15">
        <f t="shared" si="17"/>
        <v>2953</v>
      </c>
      <c r="Q85" s="122">
        <v>1459</v>
      </c>
      <c r="R85" s="122">
        <v>1494</v>
      </c>
      <c r="S85" s="7">
        <v>3625</v>
      </c>
      <c r="T85" s="7">
        <v>1703</v>
      </c>
      <c r="U85" s="7">
        <v>1922</v>
      </c>
      <c r="V85" s="123">
        <f t="shared" si="18"/>
        <v>0</v>
      </c>
      <c r="W85" s="123">
        <f t="shared" si="18"/>
        <v>0</v>
      </c>
      <c r="X85" s="123">
        <f t="shared" si="18"/>
        <v>0</v>
      </c>
      <c r="Y85" s="156">
        <f t="shared" si="19"/>
        <v>244</v>
      </c>
      <c r="Z85" s="156">
        <f t="shared" si="20"/>
        <v>428</v>
      </c>
      <c r="AA85" s="156">
        <f t="shared" si="21"/>
        <v>672</v>
      </c>
    </row>
    <row r="86" spans="1:27">
      <c r="A86" s="31">
        <v>13</v>
      </c>
      <c r="B86" s="40">
        <v>45</v>
      </c>
      <c r="C86" s="33" t="s">
        <v>31</v>
      </c>
      <c r="D86" s="42">
        <f t="shared" si="11"/>
        <v>3809</v>
      </c>
      <c r="E86" s="42">
        <f t="shared" si="23"/>
        <v>270</v>
      </c>
      <c r="F86" s="42">
        <f t="shared" si="23"/>
        <v>3539</v>
      </c>
      <c r="G86" s="42">
        <f t="shared" si="14"/>
        <v>225</v>
      </c>
      <c r="H86" s="42">
        <f>SUM(H87:H91)</f>
        <v>45</v>
      </c>
      <c r="I86" s="42">
        <f>SUM(I87:I91)</f>
        <v>180</v>
      </c>
      <c r="J86" s="42">
        <f t="shared" si="15"/>
        <v>413</v>
      </c>
      <c r="K86" s="42">
        <f>SUM(K87:K91)</f>
        <v>29</v>
      </c>
      <c r="L86" s="42">
        <f>SUM(L87:L91)</f>
        <v>384</v>
      </c>
      <c r="M86" s="42">
        <f t="shared" si="16"/>
        <v>439</v>
      </c>
      <c r="N86" s="42">
        <f>SUM(N87:N91)</f>
        <v>32</v>
      </c>
      <c r="O86" s="42">
        <f>SUM(O87:O91)</f>
        <v>407</v>
      </c>
      <c r="P86" s="42">
        <f t="shared" si="17"/>
        <v>2732</v>
      </c>
      <c r="Q86" s="42">
        <f>SUM(Q87:Q91)</f>
        <v>164</v>
      </c>
      <c r="R86" s="42">
        <f>SUM(R87:R91)</f>
        <v>2568</v>
      </c>
      <c r="S86" s="125">
        <v>3809</v>
      </c>
      <c r="T86" s="125">
        <v>270</v>
      </c>
      <c r="U86" s="125">
        <v>3539</v>
      </c>
      <c r="V86" s="124">
        <f t="shared" si="18"/>
        <v>0</v>
      </c>
      <c r="W86" s="124">
        <f t="shared" si="18"/>
        <v>0</v>
      </c>
      <c r="X86" s="124">
        <f t="shared" si="18"/>
        <v>0</v>
      </c>
      <c r="Y86" s="156">
        <f t="shared" si="19"/>
        <v>106</v>
      </c>
      <c r="Z86" s="156">
        <f t="shared" si="20"/>
        <v>971</v>
      </c>
      <c r="AA86" s="156">
        <f t="shared" si="21"/>
        <v>1077</v>
      </c>
    </row>
    <row r="87" spans="1:27" ht="37.5">
      <c r="A87" s="187"/>
      <c r="B87" s="190"/>
      <c r="C87" s="9" t="s">
        <v>108</v>
      </c>
      <c r="D87" s="15">
        <f>+E87+F87</f>
        <v>1535</v>
      </c>
      <c r="E87" s="15">
        <f t="shared" si="23"/>
        <v>135</v>
      </c>
      <c r="F87" s="15">
        <f t="shared" si="23"/>
        <v>1400</v>
      </c>
      <c r="G87" s="15">
        <f>+H87+I87</f>
        <v>203</v>
      </c>
      <c r="H87" s="15">
        <v>44</v>
      </c>
      <c r="I87" s="15">
        <v>159</v>
      </c>
      <c r="J87" s="15">
        <f t="shared" si="15"/>
        <v>333</v>
      </c>
      <c r="K87" s="15">
        <v>23</v>
      </c>
      <c r="L87" s="15">
        <v>310</v>
      </c>
      <c r="M87" s="15">
        <f t="shared" si="16"/>
        <v>369</v>
      </c>
      <c r="N87" s="122">
        <v>21</v>
      </c>
      <c r="O87" s="122">
        <v>348</v>
      </c>
      <c r="P87" s="15">
        <f t="shared" si="17"/>
        <v>630</v>
      </c>
      <c r="Q87" s="122">
        <v>47</v>
      </c>
      <c r="R87" s="122">
        <v>583</v>
      </c>
      <c r="S87" s="7">
        <v>1535</v>
      </c>
      <c r="T87" s="7">
        <v>135</v>
      </c>
      <c r="U87" s="7">
        <v>1400</v>
      </c>
      <c r="V87" s="123">
        <f t="shared" si="18"/>
        <v>0</v>
      </c>
      <c r="W87" s="123">
        <f t="shared" si="18"/>
        <v>0</v>
      </c>
      <c r="X87" s="123">
        <f t="shared" si="18"/>
        <v>0</v>
      </c>
      <c r="Y87" s="156">
        <f t="shared" si="19"/>
        <v>88</v>
      </c>
      <c r="Z87" s="156">
        <f t="shared" si="20"/>
        <v>817</v>
      </c>
      <c r="AA87" s="156">
        <f t="shared" si="21"/>
        <v>905</v>
      </c>
    </row>
    <row r="88" spans="1:27" ht="56.25">
      <c r="A88" s="187"/>
      <c r="B88" s="190"/>
      <c r="C88" s="9" t="s">
        <v>109</v>
      </c>
      <c r="D88" s="15">
        <f t="shared" si="11"/>
        <v>58</v>
      </c>
      <c r="E88" s="15">
        <f t="shared" si="23"/>
        <v>5</v>
      </c>
      <c r="F88" s="15">
        <f t="shared" si="23"/>
        <v>53</v>
      </c>
      <c r="G88" s="15">
        <f t="shared" si="14"/>
        <v>2</v>
      </c>
      <c r="H88" s="15">
        <v>0</v>
      </c>
      <c r="I88" s="15">
        <v>2</v>
      </c>
      <c r="J88" s="15">
        <f t="shared" si="15"/>
        <v>7</v>
      </c>
      <c r="K88" s="15">
        <v>0</v>
      </c>
      <c r="L88" s="15">
        <v>7</v>
      </c>
      <c r="M88" s="15">
        <f t="shared" si="16"/>
        <v>0</v>
      </c>
      <c r="N88" s="122">
        <v>0</v>
      </c>
      <c r="O88" s="122">
        <v>0</v>
      </c>
      <c r="P88" s="15">
        <f t="shared" si="17"/>
        <v>49</v>
      </c>
      <c r="Q88" s="122">
        <v>5</v>
      </c>
      <c r="R88" s="122">
        <v>44</v>
      </c>
      <c r="S88" s="7">
        <v>58</v>
      </c>
      <c r="T88" s="7">
        <v>5</v>
      </c>
      <c r="U88" s="7">
        <v>53</v>
      </c>
      <c r="V88" s="123">
        <f t="shared" si="18"/>
        <v>0</v>
      </c>
      <c r="W88" s="123">
        <f t="shared" si="18"/>
        <v>0</v>
      </c>
      <c r="X88" s="123">
        <f t="shared" si="18"/>
        <v>0</v>
      </c>
      <c r="Y88" s="156">
        <f t="shared" si="19"/>
        <v>0</v>
      </c>
      <c r="Z88" s="156">
        <f t="shared" si="20"/>
        <v>9</v>
      </c>
      <c r="AA88" s="156">
        <f t="shared" si="21"/>
        <v>9</v>
      </c>
    </row>
    <row r="89" spans="1:27" ht="56.25">
      <c r="A89" s="187"/>
      <c r="B89" s="190"/>
      <c r="C89" s="9" t="s">
        <v>110</v>
      </c>
      <c r="D89" s="15">
        <f t="shared" si="11"/>
        <v>33</v>
      </c>
      <c r="E89" s="15">
        <f t="shared" si="23"/>
        <v>2</v>
      </c>
      <c r="F89" s="15">
        <f t="shared" si="23"/>
        <v>31</v>
      </c>
      <c r="G89" s="15">
        <f t="shared" si="14"/>
        <v>3</v>
      </c>
      <c r="H89" s="15">
        <v>0</v>
      </c>
      <c r="I89" s="15">
        <v>3</v>
      </c>
      <c r="J89" s="15">
        <f t="shared" si="15"/>
        <v>0</v>
      </c>
      <c r="K89" s="15">
        <v>0</v>
      </c>
      <c r="L89" s="15">
        <v>0</v>
      </c>
      <c r="M89" s="15">
        <f t="shared" si="16"/>
        <v>0</v>
      </c>
      <c r="N89" s="122">
        <v>0</v>
      </c>
      <c r="O89" s="122">
        <v>0</v>
      </c>
      <c r="P89" s="15">
        <f t="shared" si="17"/>
        <v>30</v>
      </c>
      <c r="Q89" s="122">
        <v>2</v>
      </c>
      <c r="R89" s="122">
        <v>28</v>
      </c>
      <c r="S89" s="7">
        <v>33</v>
      </c>
      <c r="T89" s="7">
        <v>2</v>
      </c>
      <c r="U89" s="7">
        <v>31</v>
      </c>
      <c r="V89" s="123">
        <f t="shared" si="18"/>
        <v>0</v>
      </c>
      <c r="W89" s="123">
        <f t="shared" si="18"/>
        <v>0</v>
      </c>
      <c r="X89" s="123">
        <f t="shared" si="18"/>
        <v>0</v>
      </c>
      <c r="Y89" s="156">
        <f t="shared" si="19"/>
        <v>0</v>
      </c>
      <c r="Z89" s="156">
        <f t="shared" si="20"/>
        <v>3</v>
      </c>
      <c r="AA89" s="156">
        <f t="shared" si="21"/>
        <v>3</v>
      </c>
    </row>
    <row r="90" spans="1:27" ht="37.5">
      <c r="A90" s="187"/>
      <c r="B90" s="190"/>
      <c r="C90" s="153" t="s">
        <v>99</v>
      </c>
      <c r="D90" s="15">
        <f t="shared" si="11"/>
        <v>500</v>
      </c>
      <c r="E90" s="15">
        <f t="shared" si="23"/>
        <v>45</v>
      </c>
      <c r="F90" s="15">
        <f t="shared" si="23"/>
        <v>455</v>
      </c>
      <c r="G90" s="15">
        <f t="shared" si="14"/>
        <v>15</v>
      </c>
      <c r="H90" s="15">
        <v>1</v>
      </c>
      <c r="I90" s="15">
        <v>14</v>
      </c>
      <c r="J90" s="15">
        <f t="shared" si="15"/>
        <v>63</v>
      </c>
      <c r="K90" s="15">
        <v>4</v>
      </c>
      <c r="L90" s="15">
        <v>59</v>
      </c>
      <c r="M90" s="15">
        <f t="shared" si="16"/>
        <v>39</v>
      </c>
      <c r="N90" s="122">
        <v>4</v>
      </c>
      <c r="O90" s="122">
        <v>35</v>
      </c>
      <c r="P90" s="15">
        <f t="shared" si="17"/>
        <v>383</v>
      </c>
      <c r="Q90" s="122">
        <v>36</v>
      </c>
      <c r="R90" s="122">
        <v>347</v>
      </c>
      <c r="S90" s="7">
        <v>500</v>
      </c>
      <c r="T90" s="7">
        <v>45</v>
      </c>
      <c r="U90" s="7">
        <v>455</v>
      </c>
      <c r="V90" s="123">
        <f t="shared" si="18"/>
        <v>0</v>
      </c>
      <c r="W90" s="123">
        <f t="shared" si="18"/>
        <v>0</v>
      </c>
      <c r="X90" s="123">
        <f t="shared" si="18"/>
        <v>0</v>
      </c>
      <c r="Y90" s="156">
        <f t="shared" si="19"/>
        <v>9</v>
      </c>
      <c r="Z90" s="156">
        <f t="shared" si="20"/>
        <v>108</v>
      </c>
      <c r="AA90" s="156">
        <f t="shared" si="21"/>
        <v>117</v>
      </c>
    </row>
    <row r="91" spans="1:27" ht="37.5">
      <c r="A91" s="187"/>
      <c r="B91" s="190"/>
      <c r="C91" s="119" t="s">
        <v>17</v>
      </c>
      <c r="D91" s="15">
        <f t="shared" si="11"/>
        <v>1683</v>
      </c>
      <c r="E91" s="15">
        <f t="shared" si="23"/>
        <v>83</v>
      </c>
      <c r="F91" s="15">
        <f t="shared" si="23"/>
        <v>1600</v>
      </c>
      <c r="G91" s="15">
        <f t="shared" si="14"/>
        <v>2</v>
      </c>
      <c r="H91" s="15">
        <v>0</v>
      </c>
      <c r="I91" s="15">
        <v>2</v>
      </c>
      <c r="J91" s="15">
        <f t="shared" si="15"/>
        <v>10</v>
      </c>
      <c r="K91" s="15">
        <v>2</v>
      </c>
      <c r="L91" s="15">
        <v>8</v>
      </c>
      <c r="M91" s="15">
        <f t="shared" si="16"/>
        <v>31</v>
      </c>
      <c r="N91" s="122">
        <v>7</v>
      </c>
      <c r="O91" s="122">
        <v>24</v>
      </c>
      <c r="P91" s="15">
        <f t="shared" si="17"/>
        <v>1640</v>
      </c>
      <c r="Q91" s="122">
        <v>74</v>
      </c>
      <c r="R91" s="122">
        <v>1566</v>
      </c>
      <c r="S91" s="7">
        <v>1683</v>
      </c>
      <c r="T91" s="7">
        <v>83</v>
      </c>
      <c r="U91" s="7">
        <v>1600</v>
      </c>
      <c r="V91" s="123">
        <f t="shared" si="18"/>
        <v>0</v>
      </c>
      <c r="W91" s="123">
        <f t="shared" si="18"/>
        <v>0</v>
      </c>
      <c r="X91" s="123">
        <f t="shared" si="18"/>
        <v>0</v>
      </c>
      <c r="Y91" s="156">
        <f t="shared" si="19"/>
        <v>9</v>
      </c>
      <c r="Z91" s="156">
        <f t="shared" si="20"/>
        <v>34</v>
      </c>
      <c r="AA91" s="156">
        <f t="shared" si="21"/>
        <v>43</v>
      </c>
    </row>
    <row r="92" spans="1:27">
      <c r="A92" s="31">
        <v>14</v>
      </c>
      <c r="B92" s="56">
        <v>153</v>
      </c>
      <c r="C92" s="33" t="s">
        <v>84</v>
      </c>
      <c r="D92" s="58">
        <f t="shared" si="11"/>
        <v>2013</v>
      </c>
      <c r="E92" s="58">
        <f t="shared" si="23"/>
        <v>446</v>
      </c>
      <c r="F92" s="58">
        <f t="shared" si="23"/>
        <v>1567</v>
      </c>
      <c r="G92" s="59">
        <f>+H92+I92</f>
        <v>0</v>
      </c>
      <c r="H92" s="46">
        <f>SUM(H93:H97)</f>
        <v>0</v>
      </c>
      <c r="I92" s="46">
        <f>SUM(I93:I97)</f>
        <v>0</v>
      </c>
      <c r="J92" s="59">
        <f>+K92+L92</f>
        <v>252</v>
      </c>
      <c r="K92" s="59">
        <f>SUM(K93:K97)</f>
        <v>72</v>
      </c>
      <c r="L92" s="59">
        <f>SUM(L93:L97)</f>
        <v>180</v>
      </c>
      <c r="M92" s="59">
        <f>+N92+O92</f>
        <v>199</v>
      </c>
      <c r="N92" s="59">
        <f>SUM(N93:N97)</f>
        <v>47</v>
      </c>
      <c r="O92" s="59">
        <f>SUM(O93:O97)</f>
        <v>152</v>
      </c>
      <c r="P92" s="59">
        <f>+Q92+R92</f>
        <v>1562</v>
      </c>
      <c r="Q92" s="59">
        <f>SUM(Q93:Q97)</f>
        <v>327</v>
      </c>
      <c r="R92" s="59">
        <f>SUM(R93:R97)</f>
        <v>1235</v>
      </c>
      <c r="S92" s="125">
        <v>2013</v>
      </c>
      <c r="T92" s="125">
        <v>446</v>
      </c>
      <c r="U92" s="125">
        <v>1567</v>
      </c>
      <c r="V92" s="124">
        <f t="shared" si="18"/>
        <v>0</v>
      </c>
      <c r="W92" s="124">
        <f t="shared" si="18"/>
        <v>0</v>
      </c>
      <c r="X92" s="124">
        <f t="shared" si="18"/>
        <v>0</v>
      </c>
      <c r="Y92" s="156">
        <f t="shared" si="19"/>
        <v>119</v>
      </c>
      <c r="Z92" s="156">
        <f t="shared" si="20"/>
        <v>332</v>
      </c>
      <c r="AA92" s="156">
        <f t="shared" si="21"/>
        <v>451</v>
      </c>
    </row>
    <row r="93" spans="1:27" ht="37.5">
      <c r="A93" s="187"/>
      <c r="B93" s="265"/>
      <c r="C93" s="9" t="s">
        <v>108</v>
      </c>
      <c r="D93" s="55">
        <f t="shared" si="11"/>
        <v>1233</v>
      </c>
      <c r="E93" s="55">
        <f t="shared" si="23"/>
        <v>290</v>
      </c>
      <c r="F93" s="55">
        <f t="shared" si="23"/>
        <v>943</v>
      </c>
      <c r="G93" s="16">
        <f>H93+I93</f>
        <v>0</v>
      </c>
      <c r="H93" s="16">
        <v>0</v>
      </c>
      <c r="I93" s="16">
        <v>0</v>
      </c>
      <c r="J93" s="16">
        <f>K93+L93</f>
        <v>210</v>
      </c>
      <c r="K93" s="16">
        <v>56</v>
      </c>
      <c r="L93" s="16">
        <v>154</v>
      </c>
      <c r="M93" s="16">
        <f>N93+O93</f>
        <v>185</v>
      </c>
      <c r="N93" s="126">
        <v>45</v>
      </c>
      <c r="O93" s="126">
        <v>140</v>
      </c>
      <c r="P93" s="16">
        <f>Q93+R93</f>
        <v>838</v>
      </c>
      <c r="Q93" s="126">
        <v>189</v>
      </c>
      <c r="R93" s="126">
        <v>649</v>
      </c>
      <c r="S93" s="7">
        <v>1233</v>
      </c>
      <c r="T93" s="7">
        <v>290</v>
      </c>
      <c r="U93" s="7">
        <v>943</v>
      </c>
      <c r="V93" s="123">
        <f t="shared" si="18"/>
        <v>0</v>
      </c>
      <c r="W93" s="123">
        <f t="shared" si="18"/>
        <v>0</v>
      </c>
      <c r="X93" s="123">
        <f t="shared" si="18"/>
        <v>0</v>
      </c>
      <c r="Y93" s="156">
        <f t="shared" si="19"/>
        <v>101</v>
      </c>
      <c r="Z93" s="156">
        <f t="shared" si="20"/>
        <v>294</v>
      </c>
      <c r="AA93" s="156">
        <f t="shared" si="21"/>
        <v>395</v>
      </c>
    </row>
    <row r="94" spans="1:27" ht="56.25">
      <c r="A94" s="187"/>
      <c r="B94" s="265"/>
      <c r="C94" s="9" t="s">
        <v>109</v>
      </c>
      <c r="D94" s="55">
        <f t="shared" si="11"/>
        <v>0</v>
      </c>
      <c r="E94" s="55">
        <f t="shared" si="23"/>
        <v>0</v>
      </c>
      <c r="F94" s="55">
        <f t="shared" si="23"/>
        <v>0</v>
      </c>
      <c r="G94" s="16">
        <f>+H94+I94</f>
        <v>0</v>
      </c>
      <c r="H94" s="16">
        <v>0</v>
      </c>
      <c r="I94" s="16">
        <v>0</v>
      </c>
      <c r="J94" s="16">
        <f>+K94+L94</f>
        <v>0</v>
      </c>
      <c r="K94" s="16">
        <v>0</v>
      </c>
      <c r="L94" s="16">
        <v>0</v>
      </c>
      <c r="M94" s="16">
        <f>+N94+O94</f>
        <v>0</v>
      </c>
      <c r="N94" s="16">
        <v>0</v>
      </c>
      <c r="O94" s="16">
        <v>0</v>
      </c>
      <c r="P94" s="16">
        <f>+Q94+R94</f>
        <v>0</v>
      </c>
      <c r="Q94" s="16">
        <v>0</v>
      </c>
      <c r="R94" s="16">
        <v>0</v>
      </c>
      <c r="S94" s="7">
        <v>0</v>
      </c>
      <c r="T94" s="7">
        <v>0</v>
      </c>
      <c r="U94" s="7">
        <v>0</v>
      </c>
      <c r="V94" s="123">
        <f t="shared" si="18"/>
        <v>0</v>
      </c>
      <c r="W94" s="123">
        <f t="shared" si="18"/>
        <v>0</v>
      </c>
      <c r="X94" s="123">
        <f t="shared" si="18"/>
        <v>0</v>
      </c>
      <c r="Y94" s="156">
        <f t="shared" si="19"/>
        <v>0</v>
      </c>
      <c r="Z94" s="156">
        <f t="shared" si="20"/>
        <v>0</v>
      </c>
      <c r="AA94" s="156">
        <f t="shared" si="21"/>
        <v>0</v>
      </c>
    </row>
    <row r="95" spans="1:27" ht="56.25">
      <c r="A95" s="187"/>
      <c r="B95" s="265"/>
      <c r="C95" s="9" t="s">
        <v>110</v>
      </c>
      <c r="D95" s="55">
        <f t="shared" si="11"/>
        <v>0</v>
      </c>
      <c r="E95" s="55">
        <f t="shared" si="23"/>
        <v>0</v>
      </c>
      <c r="F95" s="55">
        <f t="shared" si="23"/>
        <v>0</v>
      </c>
      <c r="G95" s="16">
        <f>+H95+I95</f>
        <v>0</v>
      </c>
      <c r="H95" s="16">
        <v>0</v>
      </c>
      <c r="I95" s="16">
        <v>0</v>
      </c>
      <c r="J95" s="16">
        <f t="shared" ref="J95:J96" si="24">+K95+L95</f>
        <v>0</v>
      </c>
      <c r="K95" s="16">
        <v>0</v>
      </c>
      <c r="L95" s="16">
        <v>0</v>
      </c>
      <c r="M95" s="16">
        <f t="shared" ref="M95:M96" si="25">+N95+O95</f>
        <v>0</v>
      </c>
      <c r="N95" s="16">
        <v>0</v>
      </c>
      <c r="O95" s="16">
        <v>0</v>
      </c>
      <c r="P95" s="16">
        <f t="shared" ref="P95:P96" si="26">+Q95+R95</f>
        <v>0</v>
      </c>
      <c r="Q95" s="16">
        <v>0</v>
      </c>
      <c r="R95" s="16">
        <v>0</v>
      </c>
      <c r="S95" s="7">
        <v>0</v>
      </c>
      <c r="T95" s="7">
        <v>0</v>
      </c>
      <c r="U95" s="7">
        <v>0</v>
      </c>
      <c r="V95" s="123">
        <f t="shared" si="18"/>
        <v>0</v>
      </c>
      <c r="W95" s="123">
        <f t="shared" si="18"/>
        <v>0</v>
      </c>
      <c r="X95" s="123">
        <f t="shared" si="18"/>
        <v>0</v>
      </c>
      <c r="Y95" s="156">
        <f t="shared" si="19"/>
        <v>0</v>
      </c>
      <c r="Z95" s="156">
        <f t="shared" si="20"/>
        <v>0</v>
      </c>
      <c r="AA95" s="156">
        <f t="shared" si="21"/>
        <v>0</v>
      </c>
    </row>
    <row r="96" spans="1:27" ht="37.5">
      <c r="A96" s="187"/>
      <c r="B96" s="265"/>
      <c r="C96" s="153" t="s">
        <v>99</v>
      </c>
      <c r="D96" s="55">
        <f t="shared" si="11"/>
        <v>780</v>
      </c>
      <c r="E96" s="55">
        <f t="shared" si="23"/>
        <v>156</v>
      </c>
      <c r="F96" s="55">
        <f t="shared" si="23"/>
        <v>624</v>
      </c>
      <c r="G96" s="16">
        <f>+H96+I96</f>
        <v>0</v>
      </c>
      <c r="H96" s="16">
        <v>0</v>
      </c>
      <c r="I96" s="16">
        <v>0</v>
      </c>
      <c r="J96" s="16">
        <f t="shared" si="24"/>
        <v>42</v>
      </c>
      <c r="K96" s="16">
        <v>16</v>
      </c>
      <c r="L96" s="16">
        <v>26</v>
      </c>
      <c r="M96" s="16">
        <f t="shared" si="25"/>
        <v>14</v>
      </c>
      <c r="N96" s="126">
        <v>2</v>
      </c>
      <c r="O96" s="126">
        <v>12</v>
      </c>
      <c r="P96" s="16">
        <f t="shared" si="26"/>
        <v>724</v>
      </c>
      <c r="Q96" s="126">
        <v>138</v>
      </c>
      <c r="R96" s="126">
        <v>586</v>
      </c>
      <c r="S96" s="7">
        <v>780</v>
      </c>
      <c r="T96" s="7">
        <v>156</v>
      </c>
      <c r="U96" s="7">
        <v>624</v>
      </c>
      <c r="V96" s="123">
        <f t="shared" si="18"/>
        <v>0</v>
      </c>
      <c r="W96" s="123">
        <f t="shared" si="18"/>
        <v>0</v>
      </c>
      <c r="X96" s="123">
        <f t="shared" si="18"/>
        <v>0</v>
      </c>
      <c r="Y96" s="156">
        <f t="shared" si="19"/>
        <v>18</v>
      </c>
      <c r="Z96" s="156">
        <f t="shared" si="20"/>
        <v>38</v>
      </c>
      <c r="AA96" s="156">
        <f t="shared" si="21"/>
        <v>56</v>
      </c>
    </row>
    <row r="97" spans="1:27" ht="37.5">
      <c r="A97" s="187"/>
      <c r="B97" s="265"/>
      <c r="C97" s="119" t="s">
        <v>17</v>
      </c>
      <c r="D97" s="55">
        <f t="shared" si="11"/>
        <v>0</v>
      </c>
      <c r="E97" s="55">
        <f t="shared" si="23"/>
        <v>0</v>
      </c>
      <c r="F97" s="55">
        <f t="shared" si="23"/>
        <v>0</v>
      </c>
      <c r="G97" s="16">
        <f>+H97+I97</f>
        <v>0</v>
      </c>
      <c r="H97" s="16">
        <v>0</v>
      </c>
      <c r="I97" s="16">
        <v>0</v>
      </c>
      <c r="J97" s="16">
        <v>0</v>
      </c>
      <c r="K97" s="16">
        <v>0</v>
      </c>
      <c r="L97" s="16">
        <v>0</v>
      </c>
      <c r="M97" s="16">
        <f>+N97+O97</f>
        <v>0</v>
      </c>
      <c r="N97" s="16">
        <v>0</v>
      </c>
      <c r="O97" s="16">
        <v>0</v>
      </c>
      <c r="P97" s="16">
        <f>+Q97+R97</f>
        <v>0</v>
      </c>
      <c r="Q97" s="16">
        <v>0</v>
      </c>
      <c r="R97" s="16">
        <v>0</v>
      </c>
      <c r="S97" s="7">
        <v>0</v>
      </c>
      <c r="T97" s="7">
        <v>0</v>
      </c>
      <c r="U97" s="7">
        <v>0</v>
      </c>
      <c r="V97" s="123">
        <f t="shared" si="18"/>
        <v>0</v>
      </c>
      <c r="W97" s="123">
        <f t="shared" si="18"/>
        <v>0</v>
      </c>
      <c r="X97" s="123">
        <f t="shared" si="18"/>
        <v>0</v>
      </c>
      <c r="Y97" s="156">
        <f t="shared" si="19"/>
        <v>0</v>
      </c>
      <c r="Z97" s="156">
        <f t="shared" si="20"/>
        <v>0</v>
      </c>
      <c r="AA97" s="156">
        <f t="shared" si="21"/>
        <v>0</v>
      </c>
    </row>
    <row r="98" spans="1:27">
      <c r="A98" s="31">
        <v>15</v>
      </c>
      <c r="B98" s="32">
        <v>188</v>
      </c>
      <c r="C98" s="33" t="s">
        <v>20</v>
      </c>
      <c r="D98" s="42">
        <f t="shared" ref="D98:D115" si="27">+E98+F98</f>
        <v>24250</v>
      </c>
      <c r="E98" s="42">
        <f t="shared" ref="E98:F111" si="28">+H98+K98+N98+Q98</f>
        <v>4857</v>
      </c>
      <c r="F98" s="42">
        <f t="shared" si="28"/>
        <v>19393</v>
      </c>
      <c r="G98" s="42">
        <f t="shared" ref="G98:G127" si="29">+H98+I98</f>
        <v>798</v>
      </c>
      <c r="H98" s="42">
        <f>SUM(H99:H103)</f>
        <v>180</v>
      </c>
      <c r="I98" s="42">
        <f>SUM(I99:I103)</f>
        <v>618</v>
      </c>
      <c r="J98" s="42">
        <f t="shared" ref="J98:J127" si="30">+K98+L98</f>
        <v>4449</v>
      </c>
      <c r="K98" s="42">
        <f>SUM(K99:K103)</f>
        <v>1249</v>
      </c>
      <c r="L98" s="42">
        <f>SUM(L99:L103)</f>
        <v>3200</v>
      </c>
      <c r="M98" s="42">
        <f t="shared" ref="M98:M127" si="31">+N98+O98</f>
        <v>2715</v>
      </c>
      <c r="N98" s="42">
        <f>SUM(N99:N103)</f>
        <v>830</v>
      </c>
      <c r="O98" s="42">
        <f>SUM(O99:O103)</f>
        <v>1885</v>
      </c>
      <c r="P98" s="42">
        <f t="shared" ref="P98:P127" si="32">+Q98+R98</f>
        <v>16288</v>
      </c>
      <c r="Q98" s="42">
        <f>SUM(Q99:Q103)</f>
        <v>2598</v>
      </c>
      <c r="R98" s="42">
        <f>SUM(R99:R103)</f>
        <v>13690</v>
      </c>
      <c r="S98" s="125">
        <v>24250</v>
      </c>
      <c r="T98" s="125">
        <v>4857</v>
      </c>
      <c r="U98" s="125">
        <v>19393</v>
      </c>
      <c r="V98" s="124">
        <f t="shared" si="18"/>
        <v>0</v>
      </c>
      <c r="W98" s="124">
        <f t="shared" si="18"/>
        <v>0</v>
      </c>
      <c r="X98" s="124">
        <f t="shared" si="18"/>
        <v>0</v>
      </c>
      <c r="Y98" s="156">
        <f t="shared" si="19"/>
        <v>2259</v>
      </c>
      <c r="Z98" s="156">
        <f t="shared" si="20"/>
        <v>5703</v>
      </c>
      <c r="AA98" s="156">
        <f t="shared" si="21"/>
        <v>7962</v>
      </c>
    </row>
    <row r="99" spans="1:27" ht="37.5">
      <c r="A99" s="187"/>
      <c r="B99" s="195"/>
      <c r="C99" s="9" t="s">
        <v>108</v>
      </c>
      <c r="D99" s="15">
        <f t="shared" si="27"/>
        <v>10066</v>
      </c>
      <c r="E99" s="15">
        <f t="shared" si="28"/>
        <v>2566</v>
      </c>
      <c r="F99" s="15">
        <f t="shared" si="28"/>
        <v>7500</v>
      </c>
      <c r="G99" s="15">
        <f t="shared" si="29"/>
        <v>458</v>
      </c>
      <c r="H99" s="15">
        <v>114</v>
      </c>
      <c r="I99" s="15">
        <v>344</v>
      </c>
      <c r="J99" s="15">
        <f t="shared" si="30"/>
        <v>3317</v>
      </c>
      <c r="K99" s="15">
        <v>1024</v>
      </c>
      <c r="L99" s="15">
        <v>2293</v>
      </c>
      <c r="M99" s="15">
        <f t="shared" si="31"/>
        <v>2035</v>
      </c>
      <c r="N99" s="122">
        <v>683</v>
      </c>
      <c r="O99" s="122">
        <v>1352</v>
      </c>
      <c r="P99" s="15">
        <f t="shared" si="32"/>
        <v>4256</v>
      </c>
      <c r="Q99" s="122">
        <v>745</v>
      </c>
      <c r="R99" s="122">
        <v>3511</v>
      </c>
      <c r="S99" s="7">
        <v>10066</v>
      </c>
      <c r="T99" s="7">
        <v>2566</v>
      </c>
      <c r="U99" s="7">
        <v>7500</v>
      </c>
      <c r="V99" s="123">
        <f t="shared" si="18"/>
        <v>0</v>
      </c>
      <c r="W99" s="123">
        <f t="shared" si="18"/>
        <v>0</v>
      </c>
      <c r="X99" s="123">
        <f t="shared" si="18"/>
        <v>0</v>
      </c>
      <c r="Y99" s="156">
        <f t="shared" si="19"/>
        <v>1821</v>
      </c>
      <c r="Z99" s="156">
        <f t="shared" si="20"/>
        <v>3989</v>
      </c>
      <c r="AA99" s="156">
        <f t="shared" si="21"/>
        <v>5810</v>
      </c>
    </row>
    <row r="100" spans="1:27" ht="56.25">
      <c r="A100" s="187"/>
      <c r="B100" s="195"/>
      <c r="C100" s="9" t="s">
        <v>109</v>
      </c>
      <c r="D100" s="15">
        <f t="shared" si="27"/>
        <v>13</v>
      </c>
      <c r="E100" s="15">
        <f t="shared" si="28"/>
        <v>1</v>
      </c>
      <c r="F100" s="15">
        <f t="shared" si="28"/>
        <v>12</v>
      </c>
      <c r="G100" s="15">
        <f t="shared" si="29"/>
        <v>0</v>
      </c>
      <c r="H100" s="15">
        <v>0</v>
      </c>
      <c r="I100" s="15">
        <v>0</v>
      </c>
      <c r="J100" s="15">
        <f t="shared" si="30"/>
        <v>7</v>
      </c>
      <c r="K100" s="15">
        <v>1</v>
      </c>
      <c r="L100" s="15">
        <v>6</v>
      </c>
      <c r="M100" s="15">
        <f t="shared" si="31"/>
        <v>0</v>
      </c>
      <c r="N100" s="15">
        <v>0</v>
      </c>
      <c r="O100" s="122">
        <v>0</v>
      </c>
      <c r="P100" s="15">
        <f t="shared" si="32"/>
        <v>6</v>
      </c>
      <c r="Q100" s="15">
        <v>0</v>
      </c>
      <c r="R100" s="122">
        <v>6</v>
      </c>
      <c r="S100" s="7">
        <v>13</v>
      </c>
      <c r="T100" s="7">
        <v>1</v>
      </c>
      <c r="U100" s="7">
        <v>12</v>
      </c>
      <c r="V100" s="123">
        <f t="shared" si="18"/>
        <v>0</v>
      </c>
      <c r="W100" s="123">
        <f t="shared" si="18"/>
        <v>0</v>
      </c>
      <c r="X100" s="123">
        <f t="shared" si="18"/>
        <v>0</v>
      </c>
      <c r="Y100" s="156">
        <f t="shared" si="19"/>
        <v>1</v>
      </c>
      <c r="Z100" s="156">
        <f t="shared" si="20"/>
        <v>6</v>
      </c>
      <c r="AA100" s="156">
        <f t="shared" si="21"/>
        <v>7</v>
      </c>
    </row>
    <row r="101" spans="1:27" ht="56.25">
      <c r="A101" s="187"/>
      <c r="B101" s="195"/>
      <c r="C101" s="9" t="s">
        <v>110</v>
      </c>
      <c r="D101" s="15">
        <f t="shared" si="27"/>
        <v>315</v>
      </c>
      <c r="E101" s="15">
        <f t="shared" si="28"/>
        <v>60</v>
      </c>
      <c r="F101" s="15">
        <f t="shared" si="28"/>
        <v>255</v>
      </c>
      <c r="G101" s="15">
        <f t="shared" si="29"/>
        <v>0</v>
      </c>
      <c r="H101" s="15">
        <v>0</v>
      </c>
      <c r="I101" s="15">
        <v>0</v>
      </c>
      <c r="J101" s="15">
        <f t="shared" si="30"/>
        <v>48</v>
      </c>
      <c r="K101" s="15">
        <v>2</v>
      </c>
      <c r="L101" s="15">
        <v>46</v>
      </c>
      <c r="M101" s="15">
        <f t="shared" si="31"/>
        <v>0</v>
      </c>
      <c r="N101" s="122">
        <v>0</v>
      </c>
      <c r="O101" s="122">
        <v>0</v>
      </c>
      <c r="P101" s="15">
        <f t="shared" si="32"/>
        <v>267</v>
      </c>
      <c r="Q101" s="122">
        <v>58</v>
      </c>
      <c r="R101" s="122">
        <v>209</v>
      </c>
      <c r="S101" s="7">
        <v>315</v>
      </c>
      <c r="T101" s="7">
        <v>60</v>
      </c>
      <c r="U101" s="7">
        <v>255</v>
      </c>
      <c r="V101" s="123">
        <f t="shared" si="18"/>
        <v>0</v>
      </c>
      <c r="W101" s="123">
        <f t="shared" si="18"/>
        <v>0</v>
      </c>
      <c r="X101" s="123">
        <f t="shared" si="18"/>
        <v>0</v>
      </c>
      <c r="Y101" s="156">
        <f t="shared" si="19"/>
        <v>2</v>
      </c>
      <c r="Z101" s="156">
        <f t="shared" si="20"/>
        <v>46</v>
      </c>
      <c r="AA101" s="156">
        <f t="shared" si="21"/>
        <v>48</v>
      </c>
    </row>
    <row r="102" spans="1:27" ht="37.5">
      <c r="A102" s="187"/>
      <c r="B102" s="195"/>
      <c r="C102" s="153" t="s">
        <v>99</v>
      </c>
      <c r="D102" s="15">
        <f t="shared" si="27"/>
        <v>3800</v>
      </c>
      <c r="E102" s="15">
        <f t="shared" si="28"/>
        <v>1000</v>
      </c>
      <c r="F102" s="15">
        <f t="shared" si="28"/>
        <v>2800</v>
      </c>
      <c r="G102" s="15">
        <f t="shared" si="29"/>
        <v>122</v>
      </c>
      <c r="H102" s="15">
        <v>29</v>
      </c>
      <c r="I102" s="15">
        <v>93</v>
      </c>
      <c r="J102" s="15">
        <f t="shared" si="30"/>
        <v>665</v>
      </c>
      <c r="K102" s="15">
        <v>175</v>
      </c>
      <c r="L102" s="15">
        <v>490</v>
      </c>
      <c r="M102" s="15">
        <f t="shared" si="31"/>
        <v>456</v>
      </c>
      <c r="N102" s="122">
        <v>130</v>
      </c>
      <c r="O102" s="122">
        <v>326</v>
      </c>
      <c r="P102" s="15">
        <f t="shared" si="32"/>
        <v>2557</v>
      </c>
      <c r="Q102" s="122">
        <v>666</v>
      </c>
      <c r="R102" s="122">
        <v>1891</v>
      </c>
      <c r="S102" s="7">
        <v>3800</v>
      </c>
      <c r="T102" s="7">
        <v>1000</v>
      </c>
      <c r="U102" s="7">
        <v>2800</v>
      </c>
      <c r="V102" s="123">
        <f t="shared" si="18"/>
        <v>0</v>
      </c>
      <c r="W102" s="123">
        <f t="shared" si="18"/>
        <v>0</v>
      </c>
      <c r="X102" s="123">
        <f t="shared" si="18"/>
        <v>0</v>
      </c>
      <c r="Y102" s="156">
        <f t="shared" si="19"/>
        <v>334</v>
      </c>
      <c r="Z102" s="156">
        <f t="shared" si="20"/>
        <v>909</v>
      </c>
      <c r="AA102" s="156">
        <f t="shared" si="21"/>
        <v>1243</v>
      </c>
    </row>
    <row r="103" spans="1:27" ht="37.5">
      <c r="A103" s="187"/>
      <c r="B103" s="195"/>
      <c r="C103" s="119" t="s">
        <v>17</v>
      </c>
      <c r="D103" s="15">
        <f t="shared" si="27"/>
        <v>10056</v>
      </c>
      <c r="E103" s="15">
        <f t="shared" si="28"/>
        <v>1230</v>
      </c>
      <c r="F103" s="15">
        <f t="shared" si="28"/>
        <v>8826</v>
      </c>
      <c r="G103" s="15">
        <f t="shared" si="29"/>
        <v>218</v>
      </c>
      <c r="H103" s="15">
        <v>37</v>
      </c>
      <c r="I103" s="15">
        <v>181</v>
      </c>
      <c r="J103" s="15">
        <f t="shared" si="30"/>
        <v>412</v>
      </c>
      <c r="K103" s="15">
        <v>47</v>
      </c>
      <c r="L103" s="15">
        <v>365</v>
      </c>
      <c r="M103" s="15">
        <f t="shared" si="31"/>
        <v>224</v>
      </c>
      <c r="N103" s="122">
        <v>17</v>
      </c>
      <c r="O103" s="122">
        <v>207</v>
      </c>
      <c r="P103" s="15">
        <f t="shared" si="32"/>
        <v>9202</v>
      </c>
      <c r="Q103" s="122">
        <v>1129</v>
      </c>
      <c r="R103" s="122">
        <v>8073</v>
      </c>
      <c r="S103" s="7">
        <v>10056</v>
      </c>
      <c r="T103" s="7">
        <v>1230</v>
      </c>
      <c r="U103" s="7">
        <v>8826</v>
      </c>
      <c r="V103" s="123">
        <f t="shared" si="18"/>
        <v>0</v>
      </c>
      <c r="W103" s="123">
        <f t="shared" si="18"/>
        <v>0</v>
      </c>
      <c r="X103" s="123">
        <f t="shared" si="18"/>
        <v>0</v>
      </c>
      <c r="Y103" s="156">
        <f t="shared" si="19"/>
        <v>101</v>
      </c>
      <c r="Z103" s="156">
        <f t="shared" si="20"/>
        <v>753</v>
      </c>
      <c r="AA103" s="156">
        <f t="shared" si="21"/>
        <v>854</v>
      </c>
    </row>
    <row r="104" spans="1:27">
      <c r="A104" s="31">
        <v>16</v>
      </c>
      <c r="B104" s="32">
        <v>225</v>
      </c>
      <c r="C104" s="33" t="s">
        <v>85</v>
      </c>
      <c r="D104" s="42">
        <f t="shared" si="27"/>
        <v>24475</v>
      </c>
      <c r="E104" s="42">
        <f t="shared" si="28"/>
        <v>7673</v>
      </c>
      <c r="F104" s="42">
        <f t="shared" si="28"/>
        <v>16802</v>
      </c>
      <c r="G104" s="42">
        <f t="shared" si="29"/>
        <v>712</v>
      </c>
      <c r="H104" s="42">
        <f>SUM(H105:H109)</f>
        <v>340</v>
      </c>
      <c r="I104" s="42">
        <f>SUM(I105:I109)</f>
        <v>372</v>
      </c>
      <c r="J104" s="42">
        <f t="shared" si="30"/>
        <v>2381</v>
      </c>
      <c r="K104" s="42">
        <f>SUM(K105:K109)</f>
        <v>840</v>
      </c>
      <c r="L104" s="42">
        <f>SUM(L105:L109)</f>
        <v>1541</v>
      </c>
      <c r="M104" s="42">
        <f t="shared" si="31"/>
        <v>1101</v>
      </c>
      <c r="N104" s="42">
        <f>SUM(N105:N109)</f>
        <v>341</v>
      </c>
      <c r="O104" s="42">
        <f>SUM(O105:O109)</f>
        <v>760</v>
      </c>
      <c r="P104" s="42">
        <f t="shared" si="32"/>
        <v>20281</v>
      </c>
      <c r="Q104" s="42">
        <f>SUM(Q105:Q109)</f>
        <v>6152</v>
      </c>
      <c r="R104" s="42">
        <f>SUM(R105:R109)</f>
        <v>14129</v>
      </c>
      <c r="S104" s="125">
        <v>24475</v>
      </c>
      <c r="T104" s="125">
        <v>7673</v>
      </c>
      <c r="U104" s="125">
        <v>16802</v>
      </c>
      <c r="V104" s="124">
        <f t="shared" si="18"/>
        <v>0</v>
      </c>
      <c r="W104" s="124">
        <f t="shared" si="18"/>
        <v>0</v>
      </c>
      <c r="X104" s="124">
        <f t="shared" si="18"/>
        <v>0</v>
      </c>
      <c r="Y104" s="156">
        <f t="shared" si="19"/>
        <v>1521</v>
      </c>
      <c r="Z104" s="156">
        <f t="shared" si="20"/>
        <v>2673</v>
      </c>
      <c r="AA104" s="156">
        <f t="shared" si="21"/>
        <v>4194</v>
      </c>
    </row>
    <row r="105" spans="1:27" ht="37.5">
      <c r="A105" s="187"/>
      <c r="B105" s="195"/>
      <c r="C105" s="9" t="s">
        <v>108</v>
      </c>
      <c r="D105" s="15">
        <f t="shared" si="27"/>
        <v>9345</v>
      </c>
      <c r="E105" s="15">
        <f t="shared" si="28"/>
        <v>2805</v>
      </c>
      <c r="F105" s="15">
        <f t="shared" si="28"/>
        <v>6540</v>
      </c>
      <c r="G105" s="15">
        <f t="shared" si="29"/>
        <v>250</v>
      </c>
      <c r="H105" s="15">
        <v>151</v>
      </c>
      <c r="I105" s="15">
        <v>99</v>
      </c>
      <c r="J105" s="15">
        <f t="shared" si="30"/>
        <v>1250</v>
      </c>
      <c r="K105" s="15">
        <v>409</v>
      </c>
      <c r="L105" s="15">
        <v>841</v>
      </c>
      <c r="M105" s="15">
        <f t="shared" si="31"/>
        <v>755</v>
      </c>
      <c r="N105" s="122">
        <v>224</v>
      </c>
      <c r="O105" s="122">
        <v>531</v>
      </c>
      <c r="P105" s="15">
        <f t="shared" si="32"/>
        <v>7090</v>
      </c>
      <c r="Q105" s="122">
        <v>2021</v>
      </c>
      <c r="R105" s="122">
        <v>5069</v>
      </c>
      <c r="S105" s="7">
        <v>9345</v>
      </c>
      <c r="T105" s="7">
        <v>2805</v>
      </c>
      <c r="U105" s="7">
        <v>6540</v>
      </c>
      <c r="V105" s="123">
        <f t="shared" si="18"/>
        <v>0</v>
      </c>
      <c r="W105" s="123">
        <f t="shared" si="18"/>
        <v>0</v>
      </c>
      <c r="X105" s="123">
        <f t="shared" si="18"/>
        <v>0</v>
      </c>
      <c r="Y105" s="156">
        <f t="shared" si="19"/>
        <v>784</v>
      </c>
      <c r="Z105" s="156">
        <f t="shared" si="20"/>
        <v>1471</v>
      </c>
      <c r="AA105" s="156">
        <f t="shared" si="21"/>
        <v>2255</v>
      </c>
    </row>
    <row r="106" spans="1:27" ht="56.25">
      <c r="A106" s="187"/>
      <c r="B106" s="195"/>
      <c r="C106" s="9" t="s">
        <v>109</v>
      </c>
      <c r="D106" s="15">
        <f t="shared" si="27"/>
        <v>53</v>
      </c>
      <c r="E106" s="15">
        <f t="shared" si="28"/>
        <v>13</v>
      </c>
      <c r="F106" s="15">
        <f t="shared" si="28"/>
        <v>40</v>
      </c>
      <c r="G106" s="15">
        <f t="shared" si="29"/>
        <v>7</v>
      </c>
      <c r="H106" s="15">
        <v>3</v>
      </c>
      <c r="I106" s="15">
        <v>4</v>
      </c>
      <c r="J106" s="15">
        <f t="shared" si="30"/>
        <v>13</v>
      </c>
      <c r="K106" s="15">
        <v>0</v>
      </c>
      <c r="L106" s="15">
        <v>13</v>
      </c>
      <c r="M106" s="15">
        <f t="shared" si="31"/>
        <v>0</v>
      </c>
      <c r="N106" s="122">
        <v>0</v>
      </c>
      <c r="O106" s="15">
        <v>0</v>
      </c>
      <c r="P106" s="15">
        <f t="shared" si="32"/>
        <v>33</v>
      </c>
      <c r="Q106" s="122">
        <v>10</v>
      </c>
      <c r="R106" s="15">
        <v>23</v>
      </c>
      <c r="S106" s="7">
        <v>53</v>
      </c>
      <c r="T106" s="7">
        <v>13</v>
      </c>
      <c r="U106" s="7">
        <v>40</v>
      </c>
      <c r="V106" s="123">
        <f t="shared" si="18"/>
        <v>0</v>
      </c>
      <c r="W106" s="123">
        <f t="shared" si="18"/>
        <v>0</v>
      </c>
      <c r="X106" s="123">
        <f t="shared" si="18"/>
        <v>0</v>
      </c>
      <c r="Y106" s="156">
        <f t="shared" si="19"/>
        <v>3</v>
      </c>
      <c r="Z106" s="156">
        <f t="shared" si="20"/>
        <v>17</v>
      </c>
      <c r="AA106" s="156">
        <f t="shared" si="21"/>
        <v>20</v>
      </c>
    </row>
    <row r="107" spans="1:27" ht="56.25">
      <c r="A107" s="187"/>
      <c r="B107" s="195"/>
      <c r="C107" s="9" t="s">
        <v>110</v>
      </c>
      <c r="D107" s="15">
        <f t="shared" si="27"/>
        <v>220</v>
      </c>
      <c r="E107" s="15">
        <f t="shared" si="28"/>
        <v>55</v>
      </c>
      <c r="F107" s="15">
        <f t="shared" si="28"/>
        <v>165</v>
      </c>
      <c r="G107" s="15">
        <f t="shared" si="29"/>
        <v>9</v>
      </c>
      <c r="H107" s="15">
        <v>6</v>
      </c>
      <c r="I107" s="15">
        <v>3</v>
      </c>
      <c r="J107" s="15">
        <f t="shared" si="30"/>
        <v>0</v>
      </c>
      <c r="K107" s="15">
        <v>0</v>
      </c>
      <c r="L107" s="15">
        <v>0</v>
      </c>
      <c r="M107" s="15">
        <f t="shared" si="31"/>
        <v>0</v>
      </c>
      <c r="N107" s="122">
        <v>0</v>
      </c>
      <c r="O107" s="122">
        <v>0</v>
      </c>
      <c r="P107" s="15">
        <f t="shared" si="32"/>
        <v>211</v>
      </c>
      <c r="Q107" s="122">
        <v>49</v>
      </c>
      <c r="R107" s="122">
        <v>162</v>
      </c>
      <c r="S107" s="7">
        <v>220</v>
      </c>
      <c r="T107" s="7">
        <v>55</v>
      </c>
      <c r="U107" s="7">
        <v>165</v>
      </c>
      <c r="V107" s="123">
        <f t="shared" si="18"/>
        <v>0</v>
      </c>
      <c r="W107" s="123">
        <f t="shared" si="18"/>
        <v>0</v>
      </c>
      <c r="X107" s="123">
        <f t="shared" si="18"/>
        <v>0</v>
      </c>
      <c r="Y107" s="156">
        <f t="shared" si="19"/>
        <v>6</v>
      </c>
      <c r="Z107" s="156">
        <f t="shared" si="20"/>
        <v>3</v>
      </c>
      <c r="AA107" s="156">
        <f t="shared" si="21"/>
        <v>9</v>
      </c>
    </row>
    <row r="108" spans="1:27" ht="37.5">
      <c r="A108" s="187"/>
      <c r="B108" s="195"/>
      <c r="C108" s="153" t="s">
        <v>99</v>
      </c>
      <c r="D108" s="15">
        <f t="shared" si="27"/>
        <v>3400</v>
      </c>
      <c r="E108" s="15">
        <f t="shared" si="28"/>
        <v>1020</v>
      </c>
      <c r="F108" s="15">
        <f t="shared" si="28"/>
        <v>2380</v>
      </c>
      <c r="G108" s="15">
        <f t="shared" si="29"/>
        <v>14</v>
      </c>
      <c r="H108" s="15">
        <v>4</v>
      </c>
      <c r="I108" s="15">
        <v>10</v>
      </c>
      <c r="J108" s="15">
        <f t="shared" si="30"/>
        <v>174</v>
      </c>
      <c r="K108" s="15">
        <v>61</v>
      </c>
      <c r="L108" s="15">
        <v>113</v>
      </c>
      <c r="M108" s="15">
        <f t="shared" si="31"/>
        <v>70</v>
      </c>
      <c r="N108" s="122">
        <v>15</v>
      </c>
      <c r="O108" s="122">
        <v>55</v>
      </c>
      <c r="P108" s="15">
        <f t="shared" si="32"/>
        <v>3142</v>
      </c>
      <c r="Q108" s="122">
        <v>940</v>
      </c>
      <c r="R108" s="122">
        <v>2202</v>
      </c>
      <c r="S108" s="7">
        <v>3400</v>
      </c>
      <c r="T108" s="7">
        <v>1020</v>
      </c>
      <c r="U108" s="7">
        <v>2380</v>
      </c>
      <c r="V108" s="123">
        <f t="shared" si="18"/>
        <v>0</v>
      </c>
      <c r="W108" s="123">
        <f t="shared" si="18"/>
        <v>0</v>
      </c>
      <c r="X108" s="123">
        <f t="shared" si="18"/>
        <v>0</v>
      </c>
      <c r="Y108" s="156">
        <f t="shared" si="19"/>
        <v>80</v>
      </c>
      <c r="Z108" s="156">
        <f t="shared" si="20"/>
        <v>178</v>
      </c>
      <c r="AA108" s="156">
        <f t="shared" si="21"/>
        <v>258</v>
      </c>
    </row>
    <row r="109" spans="1:27" ht="37.5">
      <c r="A109" s="187"/>
      <c r="B109" s="195"/>
      <c r="C109" s="119" t="s">
        <v>17</v>
      </c>
      <c r="D109" s="15">
        <f t="shared" si="27"/>
        <v>11457</v>
      </c>
      <c r="E109" s="15">
        <f t="shared" si="28"/>
        <v>3780</v>
      </c>
      <c r="F109" s="15">
        <f t="shared" si="28"/>
        <v>7677</v>
      </c>
      <c r="G109" s="15">
        <f t="shared" si="29"/>
        <v>432</v>
      </c>
      <c r="H109" s="15">
        <v>176</v>
      </c>
      <c r="I109" s="15">
        <v>256</v>
      </c>
      <c r="J109" s="15">
        <f t="shared" si="30"/>
        <v>944</v>
      </c>
      <c r="K109" s="15">
        <v>370</v>
      </c>
      <c r="L109" s="15">
        <v>574</v>
      </c>
      <c r="M109" s="15">
        <f t="shared" si="31"/>
        <v>276</v>
      </c>
      <c r="N109" s="122">
        <v>102</v>
      </c>
      <c r="O109" s="122">
        <v>174</v>
      </c>
      <c r="P109" s="15">
        <f t="shared" si="32"/>
        <v>9805</v>
      </c>
      <c r="Q109" s="122">
        <v>3132</v>
      </c>
      <c r="R109" s="122">
        <v>6673</v>
      </c>
      <c r="S109" s="7">
        <v>11457</v>
      </c>
      <c r="T109" s="7">
        <v>3780</v>
      </c>
      <c r="U109" s="7">
        <v>7677</v>
      </c>
      <c r="V109" s="123">
        <f t="shared" si="18"/>
        <v>0</v>
      </c>
      <c r="W109" s="123">
        <f t="shared" si="18"/>
        <v>0</v>
      </c>
      <c r="X109" s="123">
        <f t="shared" si="18"/>
        <v>0</v>
      </c>
      <c r="Y109" s="156">
        <f t="shared" si="19"/>
        <v>648</v>
      </c>
      <c r="Z109" s="156">
        <f t="shared" si="20"/>
        <v>1004</v>
      </c>
      <c r="AA109" s="156">
        <f t="shared" si="21"/>
        <v>1652</v>
      </c>
    </row>
    <row r="110" spans="1:27" ht="37.5">
      <c r="A110" s="31">
        <v>17</v>
      </c>
      <c r="B110" s="32">
        <v>226</v>
      </c>
      <c r="C110" s="33" t="s">
        <v>14</v>
      </c>
      <c r="D110" s="42">
        <f t="shared" si="27"/>
        <v>10314</v>
      </c>
      <c r="E110" s="42">
        <f t="shared" si="28"/>
        <v>4126</v>
      </c>
      <c r="F110" s="42">
        <f>+I110+L110+O110+R110</f>
        <v>6188</v>
      </c>
      <c r="G110" s="42">
        <f>+H110+I110</f>
        <v>2</v>
      </c>
      <c r="H110" s="42">
        <f>SUM(H111:H115)</f>
        <v>2</v>
      </c>
      <c r="I110" s="42">
        <f>SUM(I111:I115)</f>
        <v>0</v>
      </c>
      <c r="J110" s="42">
        <f>+K110+L110</f>
        <v>219</v>
      </c>
      <c r="K110" s="42">
        <f>SUM(K111:K115)</f>
        <v>93</v>
      </c>
      <c r="L110" s="42">
        <f>SUM(L111:L115)</f>
        <v>126</v>
      </c>
      <c r="M110" s="42">
        <f>+N110+O110</f>
        <v>594</v>
      </c>
      <c r="N110" s="42">
        <f>SUM(N111:N115)</f>
        <v>257</v>
      </c>
      <c r="O110" s="42">
        <f>SUM(O111:O115)</f>
        <v>337</v>
      </c>
      <c r="P110" s="42">
        <f t="shared" si="32"/>
        <v>9499</v>
      </c>
      <c r="Q110" s="42">
        <f>SUM(Q111:Q115)</f>
        <v>3774</v>
      </c>
      <c r="R110" s="42">
        <f>SUM(R111:R115)</f>
        <v>5725</v>
      </c>
      <c r="S110" s="125">
        <v>10314</v>
      </c>
      <c r="T110" s="125">
        <v>4126</v>
      </c>
      <c r="U110" s="125">
        <v>6188</v>
      </c>
      <c r="V110" s="124">
        <f t="shared" si="18"/>
        <v>0</v>
      </c>
      <c r="W110" s="124">
        <f t="shared" si="18"/>
        <v>0</v>
      </c>
      <c r="X110" s="124">
        <f t="shared" si="18"/>
        <v>0</v>
      </c>
      <c r="Y110" s="156">
        <f t="shared" si="19"/>
        <v>352</v>
      </c>
      <c r="Z110" s="156">
        <f t="shared" si="20"/>
        <v>463</v>
      </c>
      <c r="AA110" s="156">
        <f t="shared" si="21"/>
        <v>815</v>
      </c>
    </row>
    <row r="111" spans="1:27" ht="37.5">
      <c r="A111" s="187"/>
      <c r="B111" s="195"/>
      <c r="C111" s="9" t="s">
        <v>108</v>
      </c>
      <c r="D111" s="15">
        <f t="shared" si="27"/>
        <v>8064</v>
      </c>
      <c r="E111" s="69">
        <f t="shared" si="28"/>
        <v>3226</v>
      </c>
      <c r="F111" s="69">
        <f t="shared" si="28"/>
        <v>4838</v>
      </c>
      <c r="G111" s="69">
        <f t="shared" ref="G111:G115" si="33">+H111+I111</f>
        <v>2</v>
      </c>
      <c r="H111" s="69">
        <v>2</v>
      </c>
      <c r="I111" s="69">
        <v>0</v>
      </c>
      <c r="J111" s="69">
        <f t="shared" ref="J111:J115" si="34">+K111+L111</f>
        <v>180</v>
      </c>
      <c r="K111" s="69">
        <v>78</v>
      </c>
      <c r="L111" s="69">
        <v>102</v>
      </c>
      <c r="M111" s="69">
        <f t="shared" ref="M111:M115" si="35">+N111+O111</f>
        <v>499</v>
      </c>
      <c r="N111" s="129">
        <v>228</v>
      </c>
      <c r="O111" s="129">
        <v>271</v>
      </c>
      <c r="P111" s="69">
        <f t="shared" si="32"/>
        <v>7383</v>
      </c>
      <c r="Q111" s="129">
        <v>2918</v>
      </c>
      <c r="R111" s="129">
        <v>4465</v>
      </c>
      <c r="S111" s="7">
        <v>8064</v>
      </c>
      <c r="T111" s="7">
        <v>3226</v>
      </c>
      <c r="U111" s="7">
        <v>4838</v>
      </c>
      <c r="V111" s="123">
        <f t="shared" si="18"/>
        <v>0</v>
      </c>
      <c r="W111" s="123">
        <f t="shared" si="18"/>
        <v>0</v>
      </c>
      <c r="X111" s="123">
        <f t="shared" si="18"/>
        <v>0</v>
      </c>
      <c r="Y111" s="156">
        <f t="shared" si="19"/>
        <v>308</v>
      </c>
      <c r="Z111" s="156">
        <f t="shared" si="20"/>
        <v>373</v>
      </c>
      <c r="AA111" s="156">
        <f t="shared" si="21"/>
        <v>681</v>
      </c>
    </row>
    <row r="112" spans="1:27" ht="56.25">
      <c r="A112" s="187"/>
      <c r="B112" s="195"/>
      <c r="C112" s="9" t="s">
        <v>109</v>
      </c>
      <c r="D112" s="15">
        <f t="shared" si="27"/>
        <v>0</v>
      </c>
      <c r="E112" s="15">
        <f>+H112+K112+N112+Q112</f>
        <v>0</v>
      </c>
      <c r="F112" s="15">
        <f>+I112+L112+O112+R112</f>
        <v>0</v>
      </c>
      <c r="G112" s="15">
        <f t="shared" si="33"/>
        <v>0</v>
      </c>
      <c r="H112" s="15">
        <f>SUM(H113:H115)</f>
        <v>0</v>
      </c>
      <c r="I112" s="15">
        <f>SUM(I113:I115)</f>
        <v>0</v>
      </c>
      <c r="J112" s="15">
        <f t="shared" si="34"/>
        <v>0</v>
      </c>
      <c r="K112" s="15">
        <v>0</v>
      </c>
      <c r="L112" s="15">
        <v>0</v>
      </c>
      <c r="M112" s="15">
        <f t="shared" si="35"/>
        <v>0</v>
      </c>
      <c r="N112" s="15">
        <v>0</v>
      </c>
      <c r="O112" s="15">
        <v>0</v>
      </c>
      <c r="P112" s="15">
        <f t="shared" si="32"/>
        <v>0</v>
      </c>
      <c r="Q112" s="15">
        <v>0</v>
      </c>
      <c r="R112" s="15">
        <v>0</v>
      </c>
      <c r="S112" s="7">
        <v>0</v>
      </c>
      <c r="T112" s="7">
        <v>0</v>
      </c>
      <c r="U112" s="7">
        <v>0</v>
      </c>
      <c r="V112" s="123">
        <f t="shared" si="18"/>
        <v>0</v>
      </c>
      <c r="W112" s="123">
        <f t="shared" si="18"/>
        <v>0</v>
      </c>
      <c r="X112" s="123">
        <f t="shared" si="18"/>
        <v>0</v>
      </c>
      <c r="Y112" s="156">
        <f t="shared" si="19"/>
        <v>0</v>
      </c>
      <c r="Z112" s="156">
        <f t="shared" si="20"/>
        <v>0</v>
      </c>
      <c r="AA112" s="156">
        <f t="shared" si="21"/>
        <v>0</v>
      </c>
    </row>
    <row r="113" spans="1:27" ht="56.25">
      <c r="A113" s="187"/>
      <c r="B113" s="195"/>
      <c r="C113" s="9" t="s">
        <v>110</v>
      </c>
      <c r="D113" s="15">
        <f t="shared" si="27"/>
        <v>0</v>
      </c>
      <c r="E113" s="69">
        <f t="shared" ref="E113:F116" si="36">+H113+K113+N113+Q113</f>
        <v>0</v>
      </c>
      <c r="F113" s="69">
        <f t="shared" si="36"/>
        <v>0</v>
      </c>
      <c r="G113" s="69">
        <f t="shared" si="33"/>
        <v>0</v>
      </c>
      <c r="H113" s="69">
        <v>0</v>
      </c>
      <c r="I113" s="69">
        <v>0</v>
      </c>
      <c r="J113" s="69">
        <f t="shared" si="34"/>
        <v>0</v>
      </c>
      <c r="K113" s="69">
        <v>0</v>
      </c>
      <c r="L113" s="69">
        <v>0</v>
      </c>
      <c r="M113" s="69">
        <f t="shared" si="35"/>
        <v>0</v>
      </c>
      <c r="N113" s="69">
        <v>0</v>
      </c>
      <c r="O113" s="69">
        <v>0</v>
      </c>
      <c r="P113" s="69">
        <f t="shared" si="32"/>
        <v>0</v>
      </c>
      <c r="Q113" s="69">
        <v>0</v>
      </c>
      <c r="R113" s="69">
        <v>0</v>
      </c>
      <c r="S113" s="7">
        <v>0</v>
      </c>
      <c r="T113" s="7">
        <v>0</v>
      </c>
      <c r="U113" s="7">
        <v>0</v>
      </c>
      <c r="V113" s="123">
        <f t="shared" si="18"/>
        <v>0</v>
      </c>
      <c r="W113" s="123">
        <f t="shared" si="18"/>
        <v>0</v>
      </c>
      <c r="X113" s="123">
        <f t="shared" si="18"/>
        <v>0</v>
      </c>
      <c r="Y113" s="156">
        <f t="shared" si="19"/>
        <v>0</v>
      </c>
      <c r="Z113" s="156">
        <f t="shared" si="20"/>
        <v>0</v>
      </c>
      <c r="AA113" s="156">
        <f t="shared" si="21"/>
        <v>0</v>
      </c>
    </row>
    <row r="114" spans="1:27" ht="37.5">
      <c r="A114" s="187"/>
      <c r="B114" s="195"/>
      <c r="C114" s="153" t="s">
        <v>99</v>
      </c>
      <c r="D114" s="15">
        <f t="shared" si="27"/>
        <v>2250</v>
      </c>
      <c r="E114" s="69">
        <f t="shared" si="36"/>
        <v>900</v>
      </c>
      <c r="F114" s="69">
        <f t="shared" si="36"/>
        <v>1350</v>
      </c>
      <c r="G114" s="69">
        <f t="shared" si="33"/>
        <v>0</v>
      </c>
      <c r="H114" s="69">
        <v>0</v>
      </c>
      <c r="I114" s="69">
        <v>0</v>
      </c>
      <c r="J114" s="69">
        <f t="shared" si="34"/>
        <v>39</v>
      </c>
      <c r="K114" s="69">
        <v>15</v>
      </c>
      <c r="L114" s="69">
        <v>24</v>
      </c>
      <c r="M114" s="69">
        <f t="shared" si="35"/>
        <v>95</v>
      </c>
      <c r="N114" s="129">
        <v>29</v>
      </c>
      <c r="O114" s="129">
        <v>66</v>
      </c>
      <c r="P114" s="69">
        <f t="shared" si="32"/>
        <v>2116</v>
      </c>
      <c r="Q114" s="129">
        <v>856</v>
      </c>
      <c r="R114" s="129">
        <v>1260</v>
      </c>
      <c r="S114" s="7">
        <v>2250</v>
      </c>
      <c r="T114" s="7">
        <v>900</v>
      </c>
      <c r="U114" s="7">
        <v>1350</v>
      </c>
      <c r="V114" s="123">
        <f t="shared" si="18"/>
        <v>0</v>
      </c>
      <c r="W114" s="123">
        <f t="shared" si="18"/>
        <v>0</v>
      </c>
      <c r="X114" s="123">
        <f t="shared" si="18"/>
        <v>0</v>
      </c>
      <c r="Y114" s="156">
        <f t="shared" si="19"/>
        <v>44</v>
      </c>
      <c r="Z114" s="156">
        <f t="shared" si="20"/>
        <v>90</v>
      </c>
      <c r="AA114" s="156">
        <f t="shared" si="21"/>
        <v>134</v>
      </c>
    </row>
    <row r="115" spans="1:27" ht="37.5">
      <c r="A115" s="187"/>
      <c r="B115" s="195"/>
      <c r="C115" s="119" t="s">
        <v>17</v>
      </c>
      <c r="D115" s="15">
        <f t="shared" si="27"/>
        <v>0</v>
      </c>
      <c r="E115" s="69">
        <f t="shared" si="36"/>
        <v>0</v>
      </c>
      <c r="F115" s="69">
        <f t="shared" si="36"/>
        <v>0</v>
      </c>
      <c r="G115" s="69">
        <f t="shared" si="33"/>
        <v>0</v>
      </c>
      <c r="H115" s="69">
        <v>0</v>
      </c>
      <c r="I115" s="69">
        <v>0</v>
      </c>
      <c r="J115" s="69">
        <f t="shared" si="34"/>
        <v>0</v>
      </c>
      <c r="K115" s="69">
        <v>0</v>
      </c>
      <c r="L115" s="69">
        <v>0</v>
      </c>
      <c r="M115" s="69">
        <f t="shared" si="35"/>
        <v>0</v>
      </c>
      <c r="N115" s="69">
        <v>0</v>
      </c>
      <c r="O115" s="69">
        <v>0</v>
      </c>
      <c r="P115" s="69">
        <f t="shared" si="32"/>
        <v>0</v>
      </c>
      <c r="Q115" s="69">
        <v>0</v>
      </c>
      <c r="R115" s="69">
        <v>0</v>
      </c>
      <c r="S115" s="7">
        <v>0</v>
      </c>
      <c r="T115" s="7">
        <v>0</v>
      </c>
      <c r="U115" s="7">
        <v>0</v>
      </c>
      <c r="V115" s="123">
        <f t="shared" si="18"/>
        <v>0</v>
      </c>
      <c r="W115" s="123">
        <f t="shared" si="18"/>
        <v>0</v>
      </c>
      <c r="X115" s="123">
        <f t="shared" si="18"/>
        <v>0</v>
      </c>
      <c r="Y115" s="156">
        <f t="shared" si="19"/>
        <v>0</v>
      </c>
      <c r="Z115" s="156">
        <f t="shared" si="20"/>
        <v>0</v>
      </c>
      <c r="AA115" s="156">
        <f t="shared" si="21"/>
        <v>0</v>
      </c>
    </row>
    <row r="116" spans="1:27">
      <c r="A116" s="31">
        <v>18</v>
      </c>
      <c r="B116" s="32">
        <v>227</v>
      </c>
      <c r="C116" s="33" t="s">
        <v>86</v>
      </c>
      <c r="D116" s="42">
        <f>+E116+F116</f>
        <v>29159</v>
      </c>
      <c r="E116" s="42">
        <f>+H116+K116+N116+Q116</f>
        <v>8635</v>
      </c>
      <c r="F116" s="42">
        <f t="shared" si="36"/>
        <v>20524</v>
      </c>
      <c r="G116" s="42">
        <f t="shared" si="29"/>
        <v>1930</v>
      </c>
      <c r="H116" s="42">
        <f>SUM(H117:H121)</f>
        <v>348</v>
      </c>
      <c r="I116" s="42">
        <f>SUM(I117:I121)</f>
        <v>1582</v>
      </c>
      <c r="J116" s="42">
        <f t="shared" si="30"/>
        <v>5856</v>
      </c>
      <c r="K116" s="42">
        <f>SUM(K117:K121)</f>
        <v>1292</v>
      </c>
      <c r="L116" s="42">
        <f>SUM(L117:L121)</f>
        <v>4564</v>
      </c>
      <c r="M116" s="42">
        <f t="shared" si="31"/>
        <v>5106</v>
      </c>
      <c r="N116" s="42">
        <f>SUM(N117:N121)</f>
        <v>1324</v>
      </c>
      <c r="O116" s="42">
        <f>SUM(O117:O121)</f>
        <v>3782</v>
      </c>
      <c r="P116" s="42">
        <f t="shared" si="32"/>
        <v>16267</v>
      </c>
      <c r="Q116" s="42">
        <f>SUM(Q117:Q121)</f>
        <v>5671</v>
      </c>
      <c r="R116" s="42">
        <f>SUM(R117:R121)</f>
        <v>10596</v>
      </c>
      <c r="S116" s="125">
        <v>29159</v>
      </c>
      <c r="T116" s="125">
        <v>8635</v>
      </c>
      <c r="U116" s="125">
        <v>20524</v>
      </c>
      <c r="V116" s="124">
        <f t="shared" si="18"/>
        <v>0</v>
      </c>
      <c r="W116" s="124">
        <f t="shared" si="18"/>
        <v>0</v>
      </c>
      <c r="X116" s="124">
        <f t="shared" si="18"/>
        <v>0</v>
      </c>
      <c r="Y116" s="156">
        <f t="shared" si="19"/>
        <v>2964</v>
      </c>
      <c r="Z116" s="156">
        <f t="shared" si="20"/>
        <v>9928</v>
      </c>
      <c r="AA116" s="156">
        <f t="shared" si="21"/>
        <v>12892</v>
      </c>
    </row>
    <row r="117" spans="1:27" ht="37.5">
      <c r="A117" s="187"/>
      <c r="B117" s="195"/>
      <c r="C117" s="9" t="s">
        <v>108</v>
      </c>
      <c r="D117" s="15">
        <f t="shared" ref="D117:D127" si="37">+E117+F117</f>
        <v>11890</v>
      </c>
      <c r="E117" s="15">
        <f t="shared" ref="E117:F127" si="38">+H117+K117+N117+Q117</f>
        <v>3686</v>
      </c>
      <c r="F117" s="15">
        <f t="shared" si="38"/>
        <v>8204</v>
      </c>
      <c r="G117" s="15">
        <f t="shared" si="29"/>
        <v>505</v>
      </c>
      <c r="H117" s="15">
        <v>157</v>
      </c>
      <c r="I117" s="15">
        <v>348</v>
      </c>
      <c r="J117" s="15">
        <f t="shared" si="30"/>
        <v>3499</v>
      </c>
      <c r="K117" s="15">
        <v>900</v>
      </c>
      <c r="L117" s="15">
        <v>2599</v>
      </c>
      <c r="M117" s="15">
        <f t="shared" si="31"/>
        <v>3503</v>
      </c>
      <c r="N117" s="122">
        <v>1023</v>
      </c>
      <c r="O117" s="122">
        <v>2480</v>
      </c>
      <c r="P117" s="15">
        <f t="shared" si="32"/>
        <v>4383</v>
      </c>
      <c r="Q117" s="122">
        <v>1606</v>
      </c>
      <c r="R117" s="122">
        <v>2777</v>
      </c>
      <c r="S117" s="7">
        <v>11890</v>
      </c>
      <c r="T117" s="7">
        <v>3686</v>
      </c>
      <c r="U117" s="7">
        <v>8204</v>
      </c>
      <c r="V117" s="123">
        <f t="shared" si="18"/>
        <v>0</v>
      </c>
      <c r="W117" s="123">
        <f t="shared" si="18"/>
        <v>0</v>
      </c>
      <c r="X117" s="123">
        <f t="shared" si="18"/>
        <v>0</v>
      </c>
      <c r="Y117" s="156">
        <f t="shared" si="19"/>
        <v>2080</v>
      </c>
      <c r="Z117" s="156">
        <f t="shared" si="20"/>
        <v>5427</v>
      </c>
      <c r="AA117" s="156">
        <f t="shared" si="21"/>
        <v>7507</v>
      </c>
    </row>
    <row r="118" spans="1:27" ht="56.25">
      <c r="A118" s="187"/>
      <c r="B118" s="195"/>
      <c r="C118" s="9" t="s">
        <v>109</v>
      </c>
      <c r="D118" s="15">
        <f t="shared" si="37"/>
        <v>66</v>
      </c>
      <c r="E118" s="15">
        <f t="shared" si="38"/>
        <v>18</v>
      </c>
      <c r="F118" s="15">
        <f t="shared" si="38"/>
        <v>48</v>
      </c>
      <c r="G118" s="15">
        <f t="shared" si="29"/>
        <v>0</v>
      </c>
      <c r="H118" s="15">
        <v>0</v>
      </c>
      <c r="I118" s="15">
        <v>0</v>
      </c>
      <c r="J118" s="15">
        <f t="shared" si="30"/>
        <v>47</v>
      </c>
      <c r="K118" s="15">
        <v>8</v>
      </c>
      <c r="L118" s="15">
        <v>39</v>
      </c>
      <c r="M118" s="15">
        <f t="shared" si="31"/>
        <v>0</v>
      </c>
      <c r="N118" s="122">
        <v>0</v>
      </c>
      <c r="O118" s="122">
        <v>0</v>
      </c>
      <c r="P118" s="15">
        <f t="shared" si="32"/>
        <v>19</v>
      </c>
      <c r="Q118" s="122">
        <v>10</v>
      </c>
      <c r="R118" s="122">
        <v>9</v>
      </c>
      <c r="S118" s="7">
        <v>66</v>
      </c>
      <c r="T118" s="7">
        <v>18</v>
      </c>
      <c r="U118" s="7">
        <v>48</v>
      </c>
      <c r="V118" s="123">
        <f t="shared" si="18"/>
        <v>0</v>
      </c>
      <c r="W118" s="123">
        <f t="shared" si="18"/>
        <v>0</v>
      </c>
      <c r="X118" s="123">
        <f t="shared" si="18"/>
        <v>0</v>
      </c>
      <c r="Y118" s="156">
        <f t="shared" si="19"/>
        <v>8</v>
      </c>
      <c r="Z118" s="156">
        <f t="shared" si="20"/>
        <v>39</v>
      </c>
      <c r="AA118" s="156">
        <f t="shared" si="21"/>
        <v>47</v>
      </c>
    </row>
    <row r="119" spans="1:27" ht="56.25">
      <c r="A119" s="187"/>
      <c r="B119" s="195"/>
      <c r="C119" s="9" t="s">
        <v>110</v>
      </c>
      <c r="D119" s="15">
        <f t="shared" si="37"/>
        <v>203</v>
      </c>
      <c r="E119" s="15">
        <f t="shared" si="38"/>
        <v>77</v>
      </c>
      <c r="F119" s="15">
        <f t="shared" si="38"/>
        <v>126</v>
      </c>
      <c r="G119" s="15">
        <f t="shared" si="29"/>
        <v>0</v>
      </c>
      <c r="H119" s="15">
        <v>0</v>
      </c>
      <c r="I119" s="15">
        <v>0</v>
      </c>
      <c r="J119" s="15">
        <f t="shared" si="30"/>
        <v>0</v>
      </c>
      <c r="K119" s="15">
        <v>0</v>
      </c>
      <c r="L119" s="15">
        <v>0</v>
      </c>
      <c r="M119" s="15">
        <f t="shared" si="31"/>
        <v>0</v>
      </c>
      <c r="N119" s="15">
        <v>0</v>
      </c>
      <c r="O119" s="15">
        <v>0</v>
      </c>
      <c r="P119" s="15">
        <f t="shared" si="32"/>
        <v>203</v>
      </c>
      <c r="Q119" s="15">
        <v>77</v>
      </c>
      <c r="R119" s="15">
        <v>126</v>
      </c>
      <c r="S119" s="7">
        <v>203</v>
      </c>
      <c r="T119" s="7">
        <v>77</v>
      </c>
      <c r="U119" s="7">
        <v>126</v>
      </c>
      <c r="V119" s="123">
        <f t="shared" si="18"/>
        <v>0</v>
      </c>
      <c r="W119" s="123">
        <f t="shared" si="18"/>
        <v>0</v>
      </c>
      <c r="X119" s="123">
        <f t="shared" si="18"/>
        <v>0</v>
      </c>
      <c r="Y119" s="156">
        <f t="shared" si="19"/>
        <v>0</v>
      </c>
      <c r="Z119" s="156">
        <f t="shared" si="20"/>
        <v>0</v>
      </c>
      <c r="AA119" s="156">
        <f t="shared" si="21"/>
        <v>0</v>
      </c>
    </row>
    <row r="120" spans="1:27" ht="37.5">
      <c r="A120" s="187"/>
      <c r="B120" s="195"/>
      <c r="C120" s="153" t="s">
        <v>99</v>
      </c>
      <c r="D120" s="15">
        <f t="shared" si="37"/>
        <v>4100</v>
      </c>
      <c r="E120" s="15">
        <f t="shared" si="38"/>
        <v>984</v>
      </c>
      <c r="F120" s="15">
        <f t="shared" si="38"/>
        <v>3116</v>
      </c>
      <c r="G120" s="15">
        <f t="shared" si="29"/>
        <v>169</v>
      </c>
      <c r="H120" s="15">
        <v>30</v>
      </c>
      <c r="I120" s="15">
        <v>139</v>
      </c>
      <c r="J120" s="15">
        <f t="shared" si="30"/>
        <v>658</v>
      </c>
      <c r="K120" s="15">
        <v>157</v>
      </c>
      <c r="L120" s="15">
        <v>501</v>
      </c>
      <c r="M120" s="15">
        <f t="shared" si="31"/>
        <v>691</v>
      </c>
      <c r="N120" s="122">
        <v>181</v>
      </c>
      <c r="O120" s="122">
        <v>510</v>
      </c>
      <c r="P120" s="15">
        <f t="shared" si="32"/>
        <v>2582</v>
      </c>
      <c r="Q120" s="122">
        <v>616</v>
      </c>
      <c r="R120" s="122">
        <v>1966</v>
      </c>
      <c r="S120" s="7">
        <v>4100</v>
      </c>
      <c r="T120" s="7">
        <v>984</v>
      </c>
      <c r="U120" s="7">
        <v>3116</v>
      </c>
      <c r="V120" s="123">
        <f t="shared" si="18"/>
        <v>0</v>
      </c>
      <c r="W120" s="123">
        <f t="shared" si="18"/>
        <v>0</v>
      </c>
      <c r="X120" s="123">
        <f t="shared" si="18"/>
        <v>0</v>
      </c>
      <c r="Y120" s="156">
        <f t="shared" si="19"/>
        <v>368</v>
      </c>
      <c r="Z120" s="156">
        <f t="shared" si="20"/>
        <v>1150</v>
      </c>
      <c r="AA120" s="156">
        <f t="shared" si="21"/>
        <v>1518</v>
      </c>
    </row>
    <row r="121" spans="1:27" ht="37.5">
      <c r="A121" s="187"/>
      <c r="B121" s="195"/>
      <c r="C121" s="119" t="s">
        <v>17</v>
      </c>
      <c r="D121" s="15">
        <f t="shared" si="37"/>
        <v>12900</v>
      </c>
      <c r="E121" s="15">
        <f t="shared" si="38"/>
        <v>3870</v>
      </c>
      <c r="F121" s="15">
        <f t="shared" si="38"/>
        <v>9030</v>
      </c>
      <c r="G121" s="15">
        <f t="shared" si="29"/>
        <v>1256</v>
      </c>
      <c r="H121" s="15">
        <v>161</v>
      </c>
      <c r="I121" s="15">
        <v>1095</v>
      </c>
      <c r="J121" s="15">
        <f t="shared" si="30"/>
        <v>1652</v>
      </c>
      <c r="K121" s="15">
        <v>227</v>
      </c>
      <c r="L121" s="15">
        <v>1425</v>
      </c>
      <c r="M121" s="15">
        <f t="shared" si="31"/>
        <v>912</v>
      </c>
      <c r="N121" s="122">
        <v>120</v>
      </c>
      <c r="O121" s="122">
        <v>792</v>
      </c>
      <c r="P121" s="15">
        <f t="shared" si="32"/>
        <v>9080</v>
      </c>
      <c r="Q121" s="122">
        <v>3362</v>
      </c>
      <c r="R121" s="122">
        <v>5718</v>
      </c>
      <c r="S121" s="7">
        <v>12900</v>
      </c>
      <c r="T121" s="7">
        <v>3870</v>
      </c>
      <c r="U121" s="7">
        <v>9030</v>
      </c>
      <c r="V121" s="123">
        <f t="shared" si="18"/>
        <v>0</v>
      </c>
      <c r="W121" s="123">
        <f t="shared" si="18"/>
        <v>0</v>
      </c>
      <c r="X121" s="123">
        <f t="shared" si="18"/>
        <v>0</v>
      </c>
      <c r="Y121" s="156">
        <f t="shared" si="19"/>
        <v>508</v>
      </c>
      <c r="Z121" s="156">
        <f t="shared" si="20"/>
        <v>3312</v>
      </c>
      <c r="AA121" s="156">
        <f t="shared" si="21"/>
        <v>3820</v>
      </c>
    </row>
    <row r="122" spans="1:27">
      <c r="A122" s="31">
        <v>19</v>
      </c>
      <c r="B122" s="32">
        <v>228</v>
      </c>
      <c r="C122" s="33" t="s">
        <v>28</v>
      </c>
      <c r="D122" s="34">
        <f t="shared" si="37"/>
        <v>3216</v>
      </c>
      <c r="E122" s="34">
        <f t="shared" si="38"/>
        <v>1689</v>
      </c>
      <c r="F122" s="34">
        <f t="shared" si="38"/>
        <v>1527</v>
      </c>
      <c r="G122" s="34">
        <f t="shared" si="29"/>
        <v>236</v>
      </c>
      <c r="H122" s="34">
        <f>SUM(H123:H127)</f>
        <v>164</v>
      </c>
      <c r="I122" s="34">
        <f>SUM(I123:I127)</f>
        <v>72</v>
      </c>
      <c r="J122" s="34">
        <f t="shared" si="30"/>
        <v>797</v>
      </c>
      <c r="K122" s="34">
        <f>SUM(K123:K127)</f>
        <v>464</v>
      </c>
      <c r="L122" s="34">
        <f>SUM(L123:L127)</f>
        <v>333</v>
      </c>
      <c r="M122" s="34">
        <f t="shared" si="31"/>
        <v>487</v>
      </c>
      <c r="N122" s="34">
        <f>SUM(N123:N127)</f>
        <v>251</v>
      </c>
      <c r="O122" s="34">
        <f>SUM(O123:O127)</f>
        <v>236</v>
      </c>
      <c r="P122" s="34">
        <f t="shared" si="32"/>
        <v>1696</v>
      </c>
      <c r="Q122" s="34">
        <f>SUM(Q123:Q127)</f>
        <v>810</v>
      </c>
      <c r="R122" s="34">
        <f>SUM(R123:R127)</f>
        <v>886</v>
      </c>
      <c r="S122" s="125">
        <v>3216</v>
      </c>
      <c r="T122" s="125">
        <v>1567</v>
      </c>
      <c r="U122" s="125">
        <v>1649</v>
      </c>
      <c r="V122" s="124">
        <f t="shared" si="18"/>
        <v>0</v>
      </c>
      <c r="W122" s="124">
        <f t="shared" si="18"/>
        <v>-122</v>
      </c>
      <c r="X122" s="124">
        <f t="shared" si="18"/>
        <v>122</v>
      </c>
      <c r="Y122" s="156">
        <f t="shared" si="19"/>
        <v>879</v>
      </c>
      <c r="Z122" s="156">
        <f t="shared" si="20"/>
        <v>641</v>
      </c>
      <c r="AA122" s="156">
        <f t="shared" si="21"/>
        <v>1520</v>
      </c>
    </row>
    <row r="123" spans="1:27" ht="37.5">
      <c r="A123" s="187"/>
      <c r="B123" s="199"/>
      <c r="C123" s="9" t="s">
        <v>108</v>
      </c>
      <c r="D123" s="15">
        <f t="shared" si="37"/>
        <v>1342</v>
      </c>
      <c r="E123" s="15">
        <f t="shared" si="38"/>
        <v>726</v>
      </c>
      <c r="F123" s="15">
        <f t="shared" si="38"/>
        <v>616</v>
      </c>
      <c r="G123" s="15">
        <f t="shared" si="29"/>
        <v>62</v>
      </c>
      <c r="H123" s="15">
        <v>32</v>
      </c>
      <c r="I123" s="15">
        <v>30</v>
      </c>
      <c r="J123" s="15">
        <f t="shared" si="30"/>
        <v>580</v>
      </c>
      <c r="K123" s="15">
        <v>334</v>
      </c>
      <c r="L123" s="15">
        <v>246</v>
      </c>
      <c r="M123" s="15">
        <f t="shared" si="31"/>
        <v>362</v>
      </c>
      <c r="N123" s="122">
        <v>190</v>
      </c>
      <c r="O123" s="122">
        <v>172</v>
      </c>
      <c r="P123" s="15">
        <f t="shared" si="32"/>
        <v>338</v>
      </c>
      <c r="Q123" s="15">
        <v>170</v>
      </c>
      <c r="R123" s="122">
        <v>168</v>
      </c>
      <c r="S123" s="7">
        <v>1342</v>
      </c>
      <c r="T123" s="7">
        <v>600</v>
      </c>
      <c r="U123" s="7">
        <v>742</v>
      </c>
      <c r="V123" s="123">
        <f t="shared" si="18"/>
        <v>0</v>
      </c>
      <c r="W123" s="123">
        <f t="shared" si="18"/>
        <v>-126</v>
      </c>
      <c r="X123" s="123">
        <f t="shared" si="18"/>
        <v>126</v>
      </c>
      <c r="Y123" s="156">
        <f t="shared" si="19"/>
        <v>556</v>
      </c>
      <c r="Z123" s="156">
        <f t="shared" si="20"/>
        <v>448</v>
      </c>
      <c r="AA123" s="156">
        <f t="shared" si="21"/>
        <v>1004</v>
      </c>
    </row>
    <row r="124" spans="1:27" ht="56.25">
      <c r="A124" s="187"/>
      <c r="B124" s="199"/>
      <c r="C124" s="9" t="s">
        <v>109</v>
      </c>
      <c r="D124" s="36">
        <f t="shared" si="37"/>
        <v>13</v>
      </c>
      <c r="E124" s="36">
        <f t="shared" si="38"/>
        <v>4</v>
      </c>
      <c r="F124" s="36">
        <f t="shared" si="38"/>
        <v>9</v>
      </c>
      <c r="G124" s="36">
        <f t="shared" si="29"/>
        <v>0</v>
      </c>
      <c r="H124" s="36">
        <v>0</v>
      </c>
      <c r="I124" s="36">
        <v>0</v>
      </c>
      <c r="J124" s="36">
        <f t="shared" si="30"/>
        <v>12</v>
      </c>
      <c r="K124" s="36">
        <v>3</v>
      </c>
      <c r="L124" s="36">
        <v>9</v>
      </c>
      <c r="M124" s="36">
        <f t="shared" si="31"/>
        <v>0</v>
      </c>
      <c r="N124" s="36">
        <v>0</v>
      </c>
      <c r="O124" s="128">
        <v>0</v>
      </c>
      <c r="P124" s="36">
        <f t="shared" si="32"/>
        <v>1</v>
      </c>
      <c r="Q124" s="128">
        <v>1</v>
      </c>
      <c r="R124" s="36">
        <v>0</v>
      </c>
      <c r="S124" s="7">
        <v>13</v>
      </c>
      <c r="T124" s="7">
        <v>8</v>
      </c>
      <c r="U124" s="7">
        <v>5</v>
      </c>
      <c r="V124" s="123">
        <f t="shared" si="18"/>
        <v>0</v>
      </c>
      <c r="W124" s="123">
        <f t="shared" si="18"/>
        <v>4</v>
      </c>
      <c r="X124" s="123">
        <f t="shared" si="18"/>
        <v>-4</v>
      </c>
      <c r="Y124" s="156">
        <f t="shared" si="19"/>
        <v>3</v>
      </c>
      <c r="Z124" s="156">
        <f t="shared" si="20"/>
        <v>9</v>
      </c>
      <c r="AA124" s="156">
        <f t="shared" si="21"/>
        <v>12</v>
      </c>
    </row>
    <row r="125" spans="1:27" ht="56.25">
      <c r="A125" s="187"/>
      <c r="B125" s="199"/>
      <c r="C125" s="9" t="s">
        <v>110</v>
      </c>
      <c r="D125" s="36">
        <f t="shared" si="37"/>
        <v>42</v>
      </c>
      <c r="E125" s="36">
        <f t="shared" si="38"/>
        <v>29</v>
      </c>
      <c r="F125" s="36">
        <f t="shared" si="38"/>
        <v>13</v>
      </c>
      <c r="G125" s="36">
        <f t="shared" si="29"/>
        <v>0</v>
      </c>
      <c r="H125" s="36">
        <v>0</v>
      </c>
      <c r="I125" s="36">
        <v>0</v>
      </c>
      <c r="J125" s="36">
        <f t="shared" si="30"/>
        <v>0</v>
      </c>
      <c r="K125" s="36">
        <v>0</v>
      </c>
      <c r="L125" s="36">
        <v>0</v>
      </c>
      <c r="M125" s="36">
        <f t="shared" si="31"/>
        <v>0</v>
      </c>
      <c r="N125" s="128">
        <v>0</v>
      </c>
      <c r="O125" s="128">
        <v>0</v>
      </c>
      <c r="P125" s="36">
        <f t="shared" si="32"/>
        <v>42</v>
      </c>
      <c r="Q125" s="128">
        <v>29</v>
      </c>
      <c r="R125" s="128">
        <v>13</v>
      </c>
      <c r="S125" s="7">
        <v>42</v>
      </c>
      <c r="T125" s="7">
        <v>29</v>
      </c>
      <c r="U125" s="7">
        <v>13</v>
      </c>
      <c r="V125" s="123">
        <f t="shared" si="18"/>
        <v>0</v>
      </c>
      <c r="W125" s="123">
        <f t="shared" si="18"/>
        <v>0</v>
      </c>
      <c r="X125" s="123">
        <f t="shared" si="18"/>
        <v>0</v>
      </c>
      <c r="Y125" s="156">
        <f t="shared" si="19"/>
        <v>0</v>
      </c>
      <c r="Z125" s="156">
        <f t="shared" si="20"/>
        <v>0</v>
      </c>
      <c r="AA125" s="156">
        <f t="shared" si="21"/>
        <v>0</v>
      </c>
    </row>
    <row r="126" spans="1:27" ht="37.5">
      <c r="A126" s="187"/>
      <c r="B126" s="199"/>
      <c r="C126" s="153" t="s">
        <v>99</v>
      </c>
      <c r="D126" s="36">
        <f t="shared" si="37"/>
        <v>550</v>
      </c>
      <c r="E126" s="36">
        <f t="shared" si="38"/>
        <v>280</v>
      </c>
      <c r="F126" s="36">
        <f t="shared" si="38"/>
        <v>270</v>
      </c>
      <c r="G126" s="36">
        <f t="shared" si="29"/>
        <v>7</v>
      </c>
      <c r="H126" s="36">
        <v>2</v>
      </c>
      <c r="I126" s="36">
        <v>5</v>
      </c>
      <c r="J126" s="36">
        <f t="shared" si="30"/>
        <v>66</v>
      </c>
      <c r="K126" s="36">
        <v>35</v>
      </c>
      <c r="L126" s="36">
        <v>31</v>
      </c>
      <c r="M126" s="36">
        <f t="shared" si="31"/>
        <v>44</v>
      </c>
      <c r="N126" s="128">
        <v>17</v>
      </c>
      <c r="O126" s="128">
        <v>27</v>
      </c>
      <c r="P126" s="36">
        <f t="shared" si="32"/>
        <v>433</v>
      </c>
      <c r="Q126" s="128">
        <v>226</v>
      </c>
      <c r="R126" s="128">
        <v>207</v>
      </c>
      <c r="S126" s="7">
        <v>550</v>
      </c>
      <c r="T126" s="7">
        <v>280</v>
      </c>
      <c r="U126" s="7">
        <v>270</v>
      </c>
      <c r="V126" s="123">
        <f t="shared" si="18"/>
        <v>0</v>
      </c>
      <c r="W126" s="123">
        <f t="shared" si="18"/>
        <v>0</v>
      </c>
      <c r="X126" s="123">
        <f t="shared" si="18"/>
        <v>0</v>
      </c>
      <c r="Y126" s="156">
        <f t="shared" si="19"/>
        <v>54</v>
      </c>
      <c r="Z126" s="156">
        <f t="shared" si="20"/>
        <v>63</v>
      </c>
      <c r="AA126" s="156">
        <f t="shared" si="21"/>
        <v>117</v>
      </c>
    </row>
    <row r="127" spans="1:27" ht="37.5">
      <c r="A127" s="187"/>
      <c r="B127" s="199"/>
      <c r="C127" s="119" t="s">
        <v>17</v>
      </c>
      <c r="D127" s="36">
        <f t="shared" si="37"/>
        <v>1269</v>
      </c>
      <c r="E127" s="36">
        <f t="shared" si="38"/>
        <v>650</v>
      </c>
      <c r="F127" s="36">
        <f t="shared" si="38"/>
        <v>619</v>
      </c>
      <c r="G127" s="36">
        <f t="shared" si="29"/>
        <v>167</v>
      </c>
      <c r="H127" s="36">
        <v>130</v>
      </c>
      <c r="I127" s="36">
        <v>37</v>
      </c>
      <c r="J127" s="36">
        <f t="shared" si="30"/>
        <v>139</v>
      </c>
      <c r="K127" s="36">
        <v>92</v>
      </c>
      <c r="L127" s="36">
        <v>47</v>
      </c>
      <c r="M127" s="36">
        <f t="shared" si="31"/>
        <v>81</v>
      </c>
      <c r="N127" s="128">
        <v>44</v>
      </c>
      <c r="O127" s="128">
        <v>37</v>
      </c>
      <c r="P127" s="36">
        <f t="shared" si="32"/>
        <v>882</v>
      </c>
      <c r="Q127" s="128">
        <v>384</v>
      </c>
      <c r="R127" s="128">
        <v>498</v>
      </c>
      <c r="S127" s="7">
        <v>1269</v>
      </c>
      <c r="T127" s="7">
        <v>650</v>
      </c>
      <c r="U127" s="7">
        <v>619</v>
      </c>
      <c r="V127" s="123">
        <f t="shared" si="18"/>
        <v>0</v>
      </c>
      <c r="W127" s="123">
        <f t="shared" si="18"/>
        <v>0</v>
      </c>
      <c r="X127" s="123">
        <f t="shared" si="18"/>
        <v>0</v>
      </c>
      <c r="Y127" s="156">
        <f t="shared" si="19"/>
        <v>266</v>
      </c>
      <c r="Z127" s="156">
        <f t="shared" si="20"/>
        <v>121</v>
      </c>
      <c r="AA127" s="156">
        <f t="shared" si="21"/>
        <v>387</v>
      </c>
    </row>
    <row r="128" spans="1:27" ht="56.25">
      <c r="A128" s="31">
        <v>20</v>
      </c>
      <c r="B128" s="32"/>
      <c r="C128" s="33" t="s">
        <v>12</v>
      </c>
      <c r="D128" s="34">
        <v>6836</v>
      </c>
      <c r="E128" s="34" t="s">
        <v>111</v>
      </c>
      <c r="F128" s="34" t="s">
        <v>111</v>
      </c>
      <c r="G128" s="34" t="s">
        <v>111</v>
      </c>
      <c r="H128" s="34" t="s">
        <v>111</v>
      </c>
      <c r="I128" s="34" t="s">
        <v>111</v>
      </c>
      <c r="J128" s="34" t="s">
        <v>111</v>
      </c>
      <c r="K128" s="34" t="s">
        <v>111</v>
      </c>
      <c r="L128" s="34" t="s">
        <v>111</v>
      </c>
      <c r="M128" s="34" t="s">
        <v>111</v>
      </c>
      <c r="N128" s="34" t="s">
        <v>111</v>
      </c>
      <c r="O128" s="34" t="s">
        <v>111</v>
      </c>
      <c r="P128" s="34" t="s">
        <v>111</v>
      </c>
      <c r="Q128" s="34" t="s">
        <v>111</v>
      </c>
      <c r="R128" s="34" t="s">
        <v>111</v>
      </c>
      <c r="V128" s="123"/>
      <c r="W128" s="123"/>
      <c r="X128" s="123"/>
      <c r="Y128" s="156" t="e">
        <f t="shared" si="19"/>
        <v>#VALUE!</v>
      </c>
      <c r="Z128" s="156" t="e">
        <f t="shared" si="20"/>
        <v>#VALUE!</v>
      </c>
      <c r="AA128" s="156" t="e">
        <f t="shared" si="21"/>
        <v>#VALUE!</v>
      </c>
    </row>
    <row r="129" spans="1:27" ht="37.5">
      <c r="A129" s="154"/>
      <c r="B129" s="155"/>
      <c r="C129" s="119" t="s">
        <v>17</v>
      </c>
      <c r="D129" s="36">
        <v>6836</v>
      </c>
      <c r="E129" s="36" t="s">
        <v>111</v>
      </c>
      <c r="F129" s="36" t="s">
        <v>111</v>
      </c>
      <c r="G129" s="36" t="s">
        <v>111</v>
      </c>
      <c r="H129" s="36" t="s">
        <v>111</v>
      </c>
      <c r="I129" s="36" t="s">
        <v>111</v>
      </c>
      <c r="J129" s="36" t="s">
        <v>111</v>
      </c>
      <c r="K129" s="36" t="s">
        <v>111</v>
      </c>
      <c r="L129" s="36" t="s">
        <v>111</v>
      </c>
      <c r="M129" s="36" t="s">
        <v>111</v>
      </c>
      <c r="N129" s="36" t="s">
        <v>111</v>
      </c>
      <c r="O129" s="36" t="s">
        <v>111</v>
      </c>
      <c r="P129" s="36" t="s">
        <v>111</v>
      </c>
      <c r="Q129" s="36" t="s">
        <v>111</v>
      </c>
      <c r="R129" s="36" t="s">
        <v>111</v>
      </c>
      <c r="V129" s="123"/>
      <c r="W129" s="123"/>
      <c r="X129" s="123"/>
      <c r="Y129" s="156" t="e">
        <f t="shared" si="19"/>
        <v>#VALUE!</v>
      </c>
      <c r="Z129" s="156" t="e">
        <f t="shared" si="20"/>
        <v>#VALUE!</v>
      </c>
      <c r="AA129" s="156" t="e">
        <f t="shared" si="21"/>
        <v>#VALUE!</v>
      </c>
    </row>
    <row r="130" spans="1:27" s="75" customFormat="1">
      <c r="A130" s="200" t="s">
        <v>87</v>
      </c>
      <c r="B130" s="201"/>
      <c r="C130" s="202"/>
      <c r="D130" s="49">
        <f>+E130+F130+D128</f>
        <v>267200</v>
      </c>
      <c r="E130" s="49">
        <f>+H130+K130+N130+Q130</f>
        <v>91789</v>
      </c>
      <c r="F130" s="49">
        <f>+I130+L130+O130+R130</f>
        <v>168575</v>
      </c>
      <c r="G130" s="74">
        <f>+H130+I130</f>
        <v>10513</v>
      </c>
      <c r="H130" s="74">
        <f>+H14+H20+H26+H32+H38+H44+H50+H56+H62+H68+H74+H80+H86+H92+H98+H104+H110+H116+H122</f>
        <v>3509</v>
      </c>
      <c r="I130" s="74">
        <f>+I14+I20+I26+I32+I38+I44+I50+I56+I62+I68+I74+I80+I86+I92+I98+I104+I110+I116+I122</f>
        <v>7004</v>
      </c>
      <c r="J130" s="74">
        <f>+K130+L130</f>
        <v>27358</v>
      </c>
      <c r="K130" s="74">
        <f>+K14+K20+K26+K32+K38+K44+K50+K56+K62+K68+K74+K80+K86+K92+K98+K104+K110+K116+K122</f>
        <v>9397</v>
      </c>
      <c r="L130" s="74">
        <f>+L14+L20+L26+L32+L38+L44+L50+L56+L62+L68+L74+L80+L86+L92+L98+L104+L110+L116+L122</f>
        <v>17961</v>
      </c>
      <c r="M130" s="74">
        <f>+N130+O130</f>
        <v>19989</v>
      </c>
      <c r="N130" s="74">
        <f>+N14+N20+N26+N32+N38+N44+N50+N56+N62+N68+N74+N80+N86+N92+N98+N104+N110+N116+N122</f>
        <v>6784</v>
      </c>
      <c r="O130" s="74">
        <f>+O14+O20+O26+O32+O38+O44+O50+O56+O62+O68+O74+O80+O86+O92+O98+O104+O110+O116+O122</f>
        <v>13205</v>
      </c>
      <c r="P130" s="74">
        <f>+Q130+R130</f>
        <v>202504</v>
      </c>
      <c r="Q130" s="74">
        <f>+Q14+Q20+Q26+Q32+Q38+Q44+Q50+Q56+Q62+Q68+Q74+Q80+Q86+Q92+Q98+Q104+Q110+Q116+Q122</f>
        <v>72099</v>
      </c>
      <c r="R130" s="74">
        <f>+R14+R20+R26+R32+R38+R44+R50+R56+R62+R68+R74+R80+R86+R92+R98+R104+R110+R116+R122</f>
        <v>130405</v>
      </c>
      <c r="S130" s="7">
        <v>267195</v>
      </c>
      <c r="T130" s="7">
        <v>91673</v>
      </c>
      <c r="U130" s="7">
        <v>168686</v>
      </c>
      <c r="V130" s="123">
        <f t="shared" ref="V130:X130" si="39">+S130-D130</f>
        <v>-5</v>
      </c>
      <c r="W130" s="123">
        <f t="shared" si="39"/>
        <v>-116</v>
      </c>
      <c r="X130" s="123">
        <f t="shared" si="39"/>
        <v>111</v>
      </c>
    </row>
    <row r="133" spans="1:27">
      <c r="A133" s="7"/>
      <c r="C133" s="7"/>
      <c r="D133" s="76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</row>
  </sheetData>
  <mergeCells count="59">
    <mergeCell ref="A5:R5"/>
    <mergeCell ref="A9:A12"/>
    <mergeCell ref="B9:B12"/>
    <mergeCell ref="C9:C12"/>
    <mergeCell ref="D9:F10"/>
    <mergeCell ref="G9:R9"/>
    <mergeCell ref="G10:I10"/>
    <mergeCell ref="J10:L10"/>
    <mergeCell ref="M10:O10"/>
    <mergeCell ref="P10:R10"/>
    <mergeCell ref="M11:M12"/>
    <mergeCell ref="N11:O11"/>
    <mergeCell ref="P11:P12"/>
    <mergeCell ref="Q11:R11"/>
    <mergeCell ref="H11:I11"/>
    <mergeCell ref="J11:J12"/>
    <mergeCell ref="K11:L11"/>
    <mergeCell ref="A21:A25"/>
    <mergeCell ref="B21:B25"/>
    <mergeCell ref="A27:A31"/>
    <mergeCell ref="B27:B31"/>
    <mergeCell ref="A15:A19"/>
    <mergeCell ref="B15:B19"/>
    <mergeCell ref="D11:D12"/>
    <mergeCell ref="E11:F11"/>
    <mergeCell ref="G11:G12"/>
    <mergeCell ref="A33:A37"/>
    <mergeCell ref="B33:B37"/>
    <mergeCell ref="A39:A43"/>
    <mergeCell ref="B39:B43"/>
    <mergeCell ref="A45:A49"/>
    <mergeCell ref="B45:B49"/>
    <mergeCell ref="A51:A55"/>
    <mergeCell ref="B51:B55"/>
    <mergeCell ref="A57:A61"/>
    <mergeCell ref="B57:B61"/>
    <mergeCell ref="A63:A67"/>
    <mergeCell ref="B63:B67"/>
    <mergeCell ref="A69:A73"/>
    <mergeCell ref="B69:B73"/>
    <mergeCell ref="A75:A79"/>
    <mergeCell ref="B75:B79"/>
    <mergeCell ref="A81:A85"/>
    <mergeCell ref="B81:B85"/>
    <mergeCell ref="A87:A91"/>
    <mergeCell ref="B87:B91"/>
    <mergeCell ref="A93:A97"/>
    <mergeCell ref="B93:B97"/>
    <mergeCell ref="A99:A103"/>
    <mergeCell ref="B99:B103"/>
    <mergeCell ref="A105:A109"/>
    <mergeCell ref="B105:B109"/>
    <mergeCell ref="A130:C130"/>
    <mergeCell ref="A111:A115"/>
    <mergeCell ref="B111:B115"/>
    <mergeCell ref="A117:A121"/>
    <mergeCell ref="B117:B121"/>
    <mergeCell ref="A123:A127"/>
    <mergeCell ref="B123:B127"/>
  </mergeCells>
  <pageMargins left="0.70866141732283472" right="0.70866141732283472" top="0.74803149606299213" bottom="0.74803149606299213" header="0.31496062992125984" footer="0.31496062992125984"/>
  <pageSetup paperSize="9" scale="2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468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ДН+2 этап</vt:lpstr>
      <vt:lpstr>Профмероприятия</vt:lpstr>
      <vt:lpstr>Лист3</vt:lpstr>
      <vt:lpstr>Профмероприятия_2</vt:lpstr>
      <vt:lpstr>Профмероприятия_</vt:lpstr>
      <vt:lpstr>Лист1</vt:lpstr>
      <vt:lpstr>'ДН+2 этап'!Заголовки_для_печати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В. Малашенко</dc:creator>
  <cp:lastModifiedBy>Светлана В. Малашенко</cp:lastModifiedBy>
  <cp:revision>54</cp:revision>
  <cp:lastPrinted>2021-10-29T08:45:42Z</cp:lastPrinted>
  <dcterms:created xsi:type="dcterms:W3CDTF">2018-05-14T05:30:47Z</dcterms:created>
  <dcterms:modified xsi:type="dcterms:W3CDTF">2021-11-03T09:50:07Z</dcterms:modified>
</cp:coreProperties>
</file>