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815" windowWidth="15000" windowHeight="6330" tabRatio="636"/>
  </bookViews>
  <sheets>
    <sheet name="Дневной стационар" sheetId="27" r:id="rId1"/>
    <sheet name="Лист1" sheetId="28" state="hidden" r:id="rId2"/>
  </sheets>
  <definedNames>
    <definedName name="_xlnm.Print_Titles" localSheetId="0">'Дневной стационар'!$8:$12</definedName>
  </definedNames>
  <calcPr calcId="145621"/>
</workbook>
</file>

<file path=xl/calcChain.xml><?xml version="1.0" encoding="utf-8"?>
<calcChain xmlns="http://schemas.openxmlformats.org/spreadsheetml/2006/main">
  <c r="N125" i="27" l="1"/>
  <c r="Q135" i="27" l="1"/>
  <c r="N135" i="27"/>
  <c r="K135" i="27"/>
  <c r="H135" i="27"/>
  <c r="N133" i="27" l="1"/>
  <c r="K133" i="27"/>
  <c r="S71" i="27" l="1"/>
  <c r="R71" i="27"/>
  <c r="P71" i="27"/>
  <c r="O71" i="27"/>
  <c r="M71" i="27"/>
  <c r="L71" i="27"/>
  <c r="J71" i="27"/>
  <c r="I71" i="27"/>
  <c r="H77" i="27"/>
  <c r="G77" i="27"/>
  <c r="F77" i="27"/>
  <c r="E77" i="27" s="1"/>
  <c r="K77" i="27"/>
  <c r="Q77" i="27"/>
  <c r="N77" i="27"/>
  <c r="A13" i="28" l="1"/>
  <c r="A14" i="28"/>
  <c r="A15" i="28" s="1"/>
  <c r="A16" i="28" s="1"/>
  <c r="A17" i="28" s="1"/>
  <c r="A18" i="28" s="1"/>
  <c r="A19" i="28" s="1"/>
  <c r="A20" i="28" s="1"/>
  <c r="A21" i="28" s="1"/>
  <c r="A22" i="28" s="1"/>
  <c r="A23" i="28" s="1"/>
  <c r="A24" i="28" s="1"/>
  <c r="A25" i="28" s="1"/>
  <c r="A26" i="28" s="1"/>
  <c r="A27" i="28" s="1"/>
  <c r="A28" i="28" s="1"/>
  <c r="A29" i="28" s="1"/>
  <c r="A30" i="28" s="1"/>
  <c r="A31" i="28" s="1"/>
  <c r="A32" i="28" s="1"/>
  <c r="A33" i="28" s="1"/>
  <c r="A34" i="28" s="1"/>
  <c r="A35" i="28" s="1"/>
  <c r="A36" i="28" s="1"/>
  <c r="A37" i="28" s="1"/>
  <c r="A38" i="28" s="1"/>
  <c r="A39" i="28" s="1"/>
  <c r="A40" i="28" s="1"/>
  <c r="A41" i="28" s="1"/>
  <c r="A42" i="28" s="1"/>
  <c r="A43" i="28" s="1"/>
  <c r="A44" i="28" s="1"/>
  <c r="A45" i="28" s="1"/>
  <c r="A46" i="28" s="1"/>
  <c r="A47" i="28" s="1"/>
  <c r="A11" i="28"/>
  <c r="A12" i="28"/>
  <c r="D48" i="28"/>
  <c r="A10" i="28" l="1"/>
  <c r="Q50" i="27" l="1"/>
  <c r="N50" i="27"/>
  <c r="K50" i="27"/>
  <c r="H50" i="27"/>
  <c r="G50" i="27"/>
  <c r="F50" i="27"/>
  <c r="E50" i="27" l="1"/>
  <c r="K37" i="27" l="1"/>
  <c r="N37" i="27"/>
  <c r="Q37" i="27"/>
  <c r="H37" i="27"/>
  <c r="G37" i="27"/>
  <c r="F37" i="27"/>
  <c r="E37" i="27" l="1"/>
  <c r="S48" i="27" l="1"/>
  <c r="R48" i="27"/>
  <c r="P48" i="27"/>
  <c r="O48" i="27"/>
  <c r="M48" i="27"/>
  <c r="L48" i="27"/>
  <c r="I48" i="27"/>
  <c r="J48" i="27"/>
  <c r="S36" i="27"/>
  <c r="R36" i="27"/>
  <c r="P36" i="27"/>
  <c r="O36" i="27"/>
  <c r="M36" i="27"/>
  <c r="L36" i="27"/>
  <c r="J36" i="27"/>
  <c r="I36" i="27"/>
  <c r="Q120" i="27" l="1"/>
  <c r="N120" i="27"/>
  <c r="K120" i="27"/>
  <c r="H120" i="27"/>
  <c r="G120" i="27"/>
  <c r="F120" i="27"/>
  <c r="E120" i="27" l="1"/>
  <c r="S82" i="27"/>
  <c r="R82" i="27"/>
  <c r="P82" i="27"/>
  <c r="O82" i="27"/>
  <c r="M82" i="27"/>
  <c r="L82" i="27"/>
  <c r="J82" i="27"/>
  <c r="I82" i="27"/>
  <c r="S13" i="27" l="1"/>
  <c r="R13" i="27"/>
  <c r="P13" i="27"/>
  <c r="O13" i="27"/>
  <c r="M13" i="27"/>
  <c r="L13" i="27"/>
  <c r="J13" i="27"/>
  <c r="I13" i="27"/>
  <c r="Q17" i="27"/>
  <c r="N17" i="27"/>
  <c r="K17" i="27"/>
  <c r="H17" i="27"/>
  <c r="G17" i="27"/>
  <c r="F17" i="27"/>
  <c r="Q14" i="27"/>
  <c r="N14" i="27"/>
  <c r="H14" i="27"/>
  <c r="K14" i="27"/>
  <c r="G14" i="27"/>
  <c r="F14" i="27"/>
  <c r="E17" i="27" l="1"/>
  <c r="E14" i="27"/>
  <c r="Q155" i="27" l="1"/>
  <c r="N155" i="27"/>
  <c r="K155" i="27"/>
  <c r="H155" i="27"/>
  <c r="F155" i="27"/>
  <c r="G155" i="27"/>
  <c r="F135" i="27"/>
  <c r="G135" i="27"/>
  <c r="S107" i="27"/>
  <c r="R107" i="27"/>
  <c r="P107" i="27"/>
  <c r="O107" i="27"/>
  <c r="M107" i="27"/>
  <c r="L107" i="27"/>
  <c r="Q112" i="27"/>
  <c r="Q111" i="27"/>
  <c r="Q110" i="27"/>
  <c r="Q109" i="27"/>
  <c r="Q108" i="27"/>
  <c r="N112" i="27"/>
  <c r="N111" i="27"/>
  <c r="N110" i="27"/>
  <c r="N109" i="27"/>
  <c r="N108" i="27"/>
  <c r="K109" i="27"/>
  <c r="K110" i="27"/>
  <c r="K111" i="27"/>
  <c r="K112" i="27"/>
  <c r="K108" i="27"/>
  <c r="J107" i="27"/>
  <c r="I107" i="27"/>
  <c r="H109" i="27"/>
  <c r="H110" i="27"/>
  <c r="H111" i="27"/>
  <c r="H112" i="27"/>
  <c r="Q66" i="27"/>
  <c r="N66" i="27"/>
  <c r="K66" i="27"/>
  <c r="H66" i="27"/>
  <c r="F108" i="27"/>
  <c r="G108" i="27"/>
  <c r="F109" i="27"/>
  <c r="G109" i="27"/>
  <c r="F110" i="27"/>
  <c r="G110" i="27"/>
  <c r="F111" i="27"/>
  <c r="G111" i="27"/>
  <c r="F112" i="27"/>
  <c r="G112" i="27"/>
  <c r="F66" i="27"/>
  <c r="G66" i="27"/>
  <c r="K107" i="27" l="1"/>
  <c r="E110" i="27"/>
  <c r="E108" i="27"/>
  <c r="N107" i="27"/>
  <c r="E66" i="27"/>
  <c r="E111" i="27"/>
  <c r="Q107" i="27"/>
  <c r="E155" i="27"/>
  <c r="E109" i="27"/>
  <c r="E135" i="27"/>
  <c r="E112" i="27"/>
  <c r="F107" i="27"/>
  <c r="G107" i="27"/>
  <c r="S105" i="27"/>
  <c r="R105" i="27"/>
  <c r="P105" i="27"/>
  <c r="O105" i="27"/>
  <c r="M105" i="27"/>
  <c r="L105" i="27"/>
  <c r="J105" i="27"/>
  <c r="I105" i="27"/>
  <c r="S53" i="27"/>
  <c r="R53" i="27"/>
  <c r="P53" i="27"/>
  <c r="O53" i="27"/>
  <c r="M53" i="27"/>
  <c r="L53" i="27"/>
  <c r="J53" i="27"/>
  <c r="I53" i="27"/>
  <c r="Q158" i="27"/>
  <c r="Q157" i="27"/>
  <c r="N158" i="27"/>
  <c r="N157" i="27"/>
  <c r="K158" i="27"/>
  <c r="K157" i="27"/>
  <c r="H158" i="27"/>
  <c r="E107" i="27" l="1"/>
  <c r="Q65" i="27"/>
  <c r="N65" i="27"/>
  <c r="K65" i="27"/>
  <c r="H65" i="27"/>
  <c r="G65" i="27"/>
  <c r="F65" i="27"/>
  <c r="Q64" i="27"/>
  <c r="K64" i="27"/>
  <c r="H64" i="27"/>
  <c r="G64" i="27"/>
  <c r="F64" i="27"/>
  <c r="S63" i="27"/>
  <c r="R63" i="27"/>
  <c r="P63" i="27"/>
  <c r="O63" i="27"/>
  <c r="M63" i="27"/>
  <c r="L63" i="27"/>
  <c r="J63" i="27"/>
  <c r="I63" i="27"/>
  <c r="D34" i="28" l="1"/>
  <c r="E65" i="27"/>
  <c r="H63" i="27"/>
  <c r="N63" i="27"/>
  <c r="E64" i="27"/>
  <c r="G63" i="27"/>
  <c r="K63" i="27"/>
  <c r="F63" i="27"/>
  <c r="Q63" i="27"/>
  <c r="E63" i="27" l="1"/>
  <c r="Q125" i="27"/>
  <c r="K125" i="27"/>
  <c r="H125" i="27"/>
  <c r="G125" i="27"/>
  <c r="F125" i="27"/>
  <c r="S124" i="27"/>
  <c r="R124" i="27"/>
  <c r="P124" i="27"/>
  <c r="O124" i="27"/>
  <c r="M124" i="27"/>
  <c r="L124" i="27"/>
  <c r="J124" i="27"/>
  <c r="I124" i="27"/>
  <c r="D20" i="28" l="1"/>
  <c r="H124" i="27"/>
  <c r="E125" i="27"/>
  <c r="Q124" i="27"/>
  <c r="N124" i="27"/>
  <c r="G124" i="27"/>
  <c r="K124" i="27"/>
  <c r="F124" i="27"/>
  <c r="E124" i="27" l="1"/>
  <c r="D37" i="28" l="1"/>
  <c r="Q83" i="27"/>
  <c r="N83" i="27"/>
  <c r="K83" i="27"/>
  <c r="H83" i="27"/>
  <c r="G83" i="27"/>
  <c r="F83" i="27"/>
  <c r="K82" i="27"/>
  <c r="H82" i="27"/>
  <c r="Q81" i="27"/>
  <c r="N81" i="27"/>
  <c r="K81" i="27"/>
  <c r="H81" i="27"/>
  <c r="G81" i="27"/>
  <c r="F81" i="27"/>
  <c r="Q80" i="27"/>
  <c r="N80" i="27"/>
  <c r="K80" i="27"/>
  <c r="H80" i="27"/>
  <c r="G80" i="27"/>
  <c r="F80" i="27"/>
  <c r="Q79" i="27"/>
  <c r="N79" i="27"/>
  <c r="K79" i="27"/>
  <c r="H79" i="27"/>
  <c r="G79" i="27"/>
  <c r="F79" i="27"/>
  <c r="S78" i="27"/>
  <c r="R78" i="27"/>
  <c r="P78" i="27"/>
  <c r="O78" i="27"/>
  <c r="M78" i="27"/>
  <c r="L78" i="27"/>
  <c r="J78" i="27"/>
  <c r="I78" i="27"/>
  <c r="H78" i="27" l="1"/>
  <c r="E80" i="27"/>
  <c r="G78" i="27"/>
  <c r="K78" i="27"/>
  <c r="E83" i="27"/>
  <c r="G82" i="27"/>
  <c r="E79" i="27"/>
  <c r="N82" i="27"/>
  <c r="Q82" i="27"/>
  <c r="F82" i="27"/>
  <c r="N78" i="27"/>
  <c r="F78" i="27"/>
  <c r="Q78" i="27"/>
  <c r="E81" i="27"/>
  <c r="E82" i="27" l="1"/>
  <c r="E78" i="27"/>
  <c r="D24" i="28" l="1"/>
  <c r="D23" i="28"/>
  <c r="S134" i="27"/>
  <c r="R134" i="27"/>
  <c r="P134" i="27"/>
  <c r="O134" i="27"/>
  <c r="M134" i="27"/>
  <c r="L134" i="27"/>
  <c r="J134" i="27"/>
  <c r="I134" i="27"/>
  <c r="F134" i="27" l="1"/>
  <c r="N134" i="27"/>
  <c r="K134" i="27"/>
  <c r="Q134" i="27"/>
  <c r="H134" i="27"/>
  <c r="G134" i="27"/>
  <c r="E134" i="27" l="1"/>
  <c r="D41" i="28" l="1"/>
  <c r="Q35" i="27"/>
  <c r="N35" i="27"/>
  <c r="K35" i="27"/>
  <c r="H35" i="27"/>
  <c r="G35" i="27"/>
  <c r="F35" i="27"/>
  <c r="Q34" i="27"/>
  <c r="N34" i="27"/>
  <c r="K34" i="27"/>
  <c r="H34" i="27"/>
  <c r="G34" i="27"/>
  <c r="F34" i="27"/>
  <c r="Q33" i="27"/>
  <c r="N33" i="27"/>
  <c r="K33" i="27"/>
  <c r="H33" i="27"/>
  <c r="G33" i="27"/>
  <c r="F33" i="27"/>
  <c r="Q32" i="27"/>
  <c r="N32" i="27"/>
  <c r="K32" i="27"/>
  <c r="H32" i="27"/>
  <c r="G32" i="27"/>
  <c r="F32" i="27"/>
  <c r="Q31" i="27"/>
  <c r="N31" i="27"/>
  <c r="K31" i="27"/>
  <c r="H31" i="27"/>
  <c r="G31" i="27"/>
  <c r="F31" i="27"/>
  <c r="Q30" i="27"/>
  <c r="N30" i="27"/>
  <c r="K30" i="27"/>
  <c r="H30" i="27"/>
  <c r="G30" i="27"/>
  <c r="F30" i="27"/>
  <c r="Q29" i="27"/>
  <c r="N29" i="27"/>
  <c r="K29" i="27"/>
  <c r="H29" i="27"/>
  <c r="G29" i="27"/>
  <c r="F29" i="27"/>
  <c r="Q28" i="27"/>
  <c r="N28" i="27"/>
  <c r="K28" i="27"/>
  <c r="H28" i="27"/>
  <c r="G28" i="27"/>
  <c r="F28" i="27"/>
  <c r="Q27" i="27"/>
  <c r="N27" i="27"/>
  <c r="K27" i="27"/>
  <c r="H27" i="27"/>
  <c r="G27" i="27"/>
  <c r="F27" i="27"/>
  <c r="S26" i="27"/>
  <c r="R26" i="27"/>
  <c r="P26" i="27"/>
  <c r="O26" i="27"/>
  <c r="M26" i="27"/>
  <c r="L26" i="27"/>
  <c r="J26" i="27"/>
  <c r="I26" i="27"/>
  <c r="Q26" i="27" l="1"/>
  <c r="E30" i="27"/>
  <c r="E34" i="27"/>
  <c r="N26" i="27"/>
  <c r="E27" i="27"/>
  <c r="E31" i="27"/>
  <c r="E35" i="27"/>
  <c r="H26" i="27"/>
  <c r="E29" i="27"/>
  <c r="E33" i="27"/>
  <c r="G26" i="27"/>
  <c r="E28" i="27"/>
  <c r="K26" i="27"/>
  <c r="E32" i="27"/>
  <c r="F26" i="27"/>
  <c r="E26" i="27" l="1"/>
  <c r="Q76" i="27"/>
  <c r="N76" i="27"/>
  <c r="K76" i="27"/>
  <c r="H76" i="27"/>
  <c r="G76" i="27"/>
  <c r="F76" i="27"/>
  <c r="Q75" i="27"/>
  <c r="N75" i="27"/>
  <c r="K75" i="27"/>
  <c r="H75" i="27"/>
  <c r="G75" i="27"/>
  <c r="F75" i="27"/>
  <c r="Q74" i="27"/>
  <c r="N74" i="27"/>
  <c r="K74" i="27"/>
  <c r="H74" i="27"/>
  <c r="G74" i="27"/>
  <c r="F74" i="27"/>
  <c r="Q73" i="27"/>
  <c r="N73" i="27"/>
  <c r="K73" i="27"/>
  <c r="H73" i="27"/>
  <c r="G73" i="27"/>
  <c r="F73" i="27"/>
  <c r="Q72" i="27"/>
  <c r="N72" i="27"/>
  <c r="K72" i="27"/>
  <c r="H72" i="27"/>
  <c r="G72" i="27"/>
  <c r="F72" i="27"/>
  <c r="D11" i="28" l="1"/>
  <c r="E72" i="27"/>
  <c r="E73" i="27"/>
  <c r="E75" i="27"/>
  <c r="E74" i="27"/>
  <c r="K71" i="27"/>
  <c r="H71" i="27"/>
  <c r="N71" i="27"/>
  <c r="Q71" i="27"/>
  <c r="E76" i="27"/>
  <c r="G71" i="27"/>
  <c r="F71" i="27"/>
  <c r="E71" i="27" l="1"/>
  <c r="D22" i="28" l="1"/>
  <c r="Q123" i="27"/>
  <c r="N123" i="27"/>
  <c r="K123" i="27"/>
  <c r="H123" i="27"/>
  <c r="G123" i="27"/>
  <c r="F123" i="27"/>
  <c r="Q122" i="27"/>
  <c r="N122" i="27"/>
  <c r="K122" i="27"/>
  <c r="H122" i="27"/>
  <c r="G122" i="27"/>
  <c r="F122" i="27"/>
  <c r="Q121" i="27"/>
  <c r="N121" i="27"/>
  <c r="K121" i="27"/>
  <c r="H121" i="27"/>
  <c r="G121" i="27"/>
  <c r="F121" i="27"/>
  <c r="Q119" i="27"/>
  <c r="N119" i="27"/>
  <c r="K119" i="27"/>
  <c r="H119" i="27"/>
  <c r="G119" i="27"/>
  <c r="F119" i="27"/>
  <c r="Q118" i="27"/>
  <c r="N118" i="27"/>
  <c r="K118" i="27"/>
  <c r="H118" i="27"/>
  <c r="G118" i="27"/>
  <c r="F118" i="27"/>
  <c r="Q117" i="27"/>
  <c r="N117" i="27"/>
  <c r="K117" i="27"/>
  <c r="H117" i="27"/>
  <c r="G117" i="27"/>
  <c r="F117" i="27"/>
  <c r="S116" i="27"/>
  <c r="R116" i="27"/>
  <c r="P116" i="27"/>
  <c r="O116" i="27"/>
  <c r="M116" i="27"/>
  <c r="L116" i="27"/>
  <c r="J116" i="27"/>
  <c r="I116" i="27"/>
  <c r="H116" i="27" l="1"/>
  <c r="N116" i="27"/>
  <c r="Q116" i="27"/>
  <c r="E121" i="27"/>
  <c r="E122" i="27"/>
  <c r="E119" i="27"/>
  <c r="E117" i="27"/>
  <c r="G116" i="27"/>
  <c r="E118" i="27"/>
  <c r="K116" i="27"/>
  <c r="E123" i="27"/>
  <c r="F116" i="27"/>
  <c r="E116" i="27" l="1"/>
  <c r="Q70" i="27"/>
  <c r="N70" i="27"/>
  <c r="K70" i="27"/>
  <c r="H70" i="27"/>
  <c r="G70" i="27"/>
  <c r="F70" i="27"/>
  <c r="Q69" i="27"/>
  <c r="N69" i="27"/>
  <c r="K69" i="27"/>
  <c r="H69" i="27"/>
  <c r="G69" i="27"/>
  <c r="F69" i="27"/>
  <c r="Q68" i="27"/>
  <c r="N68" i="27"/>
  <c r="K68" i="27"/>
  <c r="H68" i="27"/>
  <c r="G68" i="27"/>
  <c r="F68" i="27"/>
  <c r="S67" i="27"/>
  <c r="R67" i="27"/>
  <c r="P67" i="27"/>
  <c r="O67" i="27"/>
  <c r="M67" i="27"/>
  <c r="L67" i="27"/>
  <c r="J67" i="27"/>
  <c r="I67" i="27"/>
  <c r="D36" i="28" l="1"/>
  <c r="Q67" i="27"/>
  <c r="H67" i="27"/>
  <c r="N67" i="27"/>
  <c r="K67" i="27"/>
  <c r="E69" i="27"/>
  <c r="E68" i="27"/>
  <c r="E70" i="27"/>
  <c r="F67" i="27"/>
  <c r="G67" i="27"/>
  <c r="E67" i="27" l="1"/>
  <c r="D21" i="28" l="1"/>
  <c r="Q115" i="27"/>
  <c r="N115" i="27"/>
  <c r="K115" i="27"/>
  <c r="H115" i="27"/>
  <c r="G115" i="27"/>
  <c r="F115" i="27"/>
  <c r="Q114" i="27"/>
  <c r="N114" i="27"/>
  <c r="K114" i="27"/>
  <c r="H114" i="27"/>
  <c r="G114" i="27"/>
  <c r="F114" i="27"/>
  <c r="S113" i="27"/>
  <c r="R113" i="27"/>
  <c r="P113" i="27"/>
  <c r="O113" i="27"/>
  <c r="M113" i="27"/>
  <c r="L113" i="27"/>
  <c r="J113" i="27"/>
  <c r="I113" i="27"/>
  <c r="Q113" i="27" l="1"/>
  <c r="E114" i="27"/>
  <c r="K113" i="27"/>
  <c r="G113" i="27"/>
  <c r="N113" i="27"/>
  <c r="H113" i="27"/>
  <c r="F113" i="27"/>
  <c r="E115" i="27"/>
  <c r="E113" i="27" l="1"/>
  <c r="D35" i="28" l="1"/>
  <c r="Q146" i="27"/>
  <c r="N146" i="27"/>
  <c r="K146" i="27"/>
  <c r="H146" i="27"/>
  <c r="G146" i="27"/>
  <c r="F146" i="27"/>
  <c r="Q145" i="27"/>
  <c r="N145" i="27"/>
  <c r="K145" i="27"/>
  <c r="H145" i="27"/>
  <c r="G145" i="27"/>
  <c r="F145" i="27"/>
  <c r="Q144" i="27"/>
  <c r="N144" i="27"/>
  <c r="K144" i="27"/>
  <c r="H144" i="27"/>
  <c r="G144" i="27"/>
  <c r="F144" i="27"/>
  <c r="Q143" i="27"/>
  <c r="N143" i="27"/>
  <c r="K143" i="27"/>
  <c r="H143" i="27"/>
  <c r="G143" i="27"/>
  <c r="F143" i="27"/>
  <c r="Q142" i="27"/>
  <c r="N142" i="27"/>
  <c r="K142" i="27"/>
  <c r="H142" i="27"/>
  <c r="G142" i="27"/>
  <c r="F142" i="27"/>
  <c r="S141" i="27"/>
  <c r="R141" i="27"/>
  <c r="P141" i="27"/>
  <c r="O141" i="27"/>
  <c r="M141" i="27"/>
  <c r="L141" i="27"/>
  <c r="J141" i="27"/>
  <c r="I141" i="27"/>
  <c r="E145" i="27" l="1"/>
  <c r="E142" i="27"/>
  <c r="E144" i="27"/>
  <c r="E143" i="27"/>
  <c r="F141" i="27"/>
  <c r="G141" i="27"/>
  <c r="Q141" i="27"/>
  <c r="E146" i="27"/>
  <c r="H141" i="27"/>
  <c r="N141" i="27"/>
  <c r="K141" i="27"/>
  <c r="E141" i="27" l="1"/>
  <c r="D43" i="28" l="1"/>
  <c r="Q153" i="27"/>
  <c r="N153" i="27"/>
  <c r="K153" i="27"/>
  <c r="H153" i="27"/>
  <c r="G153" i="27"/>
  <c r="F153" i="27"/>
  <c r="Q152" i="27"/>
  <c r="N152" i="27"/>
  <c r="K152" i="27"/>
  <c r="H152" i="27"/>
  <c r="G152" i="27"/>
  <c r="F152" i="27"/>
  <c r="S151" i="27"/>
  <c r="R151" i="27"/>
  <c r="P151" i="27"/>
  <c r="O151" i="27"/>
  <c r="M151" i="27"/>
  <c r="L151" i="27"/>
  <c r="J151" i="27"/>
  <c r="I151" i="27"/>
  <c r="E153" i="27" l="1"/>
  <c r="N151" i="27"/>
  <c r="K151" i="27"/>
  <c r="Q151" i="27"/>
  <c r="F151" i="27"/>
  <c r="G151" i="27"/>
  <c r="E152" i="27"/>
  <c r="H151" i="27"/>
  <c r="E151" i="27" l="1"/>
  <c r="D45" i="28" l="1"/>
  <c r="Q129" i="27"/>
  <c r="N129" i="27"/>
  <c r="K129" i="27"/>
  <c r="H129" i="27"/>
  <c r="G129" i="27"/>
  <c r="F129" i="27"/>
  <c r="Q128" i="27"/>
  <c r="N128" i="27"/>
  <c r="K128" i="27"/>
  <c r="H128" i="27"/>
  <c r="G128" i="27"/>
  <c r="F128" i="27"/>
  <c r="Q127" i="27"/>
  <c r="N127" i="27"/>
  <c r="K127" i="27"/>
  <c r="H127" i="27"/>
  <c r="G127" i="27"/>
  <c r="F127" i="27"/>
  <c r="S126" i="27"/>
  <c r="R126" i="27"/>
  <c r="P126" i="27"/>
  <c r="O126" i="27"/>
  <c r="M126" i="27"/>
  <c r="L126" i="27"/>
  <c r="J126" i="27"/>
  <c r="I126" i="27"/>
  <c r="N126" i="27" l="1"/>
  <c r="E129" i="27"/>
  <c r="Q126" i="27"/>
  <c r="H126" i="27"/>
  <c r="K126" i="27"/>
  <c r="G126" i="27"/>
  <c r="E128" i="27"/>
  <c r="E127" i="27"/>
  <c r="F126" i="27"/>
  <c r="E126" i="27" l="1"/>
  <c r="S154" i="27"/>
  <c r="R154" i="27"/>
  <c r="P154" i="27"/>
  <c r="O154" i="27"/>
  <c r="M154" i="27"/>
  <c r="L154" i="27"/>
  <c r="J154" i="27"/>
  <c r="I154" i="27"/>
  <c r="D38" i="28" l="1"/>
  <c r="K154" i="27"/>
  <c r="Q154" i="27"/>
  <c r="G154" i="27"/>
  <c r="F154" i="27"/>
  <c r="N154" i="27"/>
  <c r="H154" i="27"/>
  <c r="E154" i="27" l="1"/>
  <c r="D46" i="28" l="1"/>
  <c r="Q62" i="27"/>
  <c r="N62" i="27"/>
  <c r="K62" i="27"/>
  <c r="H62" i="27"/>
  <c r="G62" i="27"/>
  <c r="F62" i="27"/>
  <c r="S61" i="27"/>
  <c r="R61" i="27"/>
  <c r="P61" i="27"/>
  <c r="O61" i="27"/>
  <c r="M61" i="27"/>
  <c r="L61" i="27"/>
  <c r="J61" i="27"/>
  <c r="I61" i="27"/>
  <c r="K61" i="27" l="1"/>
  <c r="Q61" i="27"/>
  <c r="E62" i="27"/>
  <c r="F61" i="27"/>
  <c r="N61" i="27"/>
  <c r="G61" i="27"/>
  <c r="H61" i="27"/>
  <c r="E61" i="27" l="1"/>
  <c r="Q38" i="27"/>
  <c r="N38" i="27"/>
  <c r="K38" i="27"/>
  <c r="H38" i="27"/>
  <c r="G38" i="27"/>
  <c r="F38" i="27"/>
  <c r="G36" i="27"/>
  <c r="D19" i="28" l="1"/>
  <c r="K36" i="27"/>
  <c r="F36" i="27"/>
  <c r="H36" i="27"/>
  <c r="N36" i="27"/>
  <c r="Q36" i="27"/>
  <c r="E38" i="27"/>
  <c r="E36" i="27" l="1"/>
  <c r="Q88" i="27"/>
  <c r="N88" i="27"/>
  <c r="K88" i="27"/>
  <c r="H88" i="27"/>
  <c r="G88" i="27"/>
  <c r="F88" i="27"/>
  <c r="Q87" i="27"/>
  <c r="N87" i="27"/>
  <c r="K87" i="27"/>
  <c r="H87" i="27"/>
  <c r="G87" i="27"/>
  <c r="F87" i="27"/>
  <c r="S86" i="27"/>
  <c r="R86" i="27"/>
  <c r="P86" i="27"/>
  <c r="O86" i="27"/>
  <c r="M86" i="27"/>
  <c r="L86" i="27"/>
  <c r="J86" i="27"/>
  <c r="I86" i="27"/>
  <c r="D12" i="28" l="1"/>
  <c r="E88" i="27"/>
  <c r="Q86" i="27"/>
  <c r="F86" i="27"/>
  <c r="N86" i="27"/>
  <c r="E87" i="27"/>
  <c r="K86" i="27"/>
  <c r="H86" i="27"/>
  <c r="G86" i="27"/>
  <c r="E86" i="27" l="1"/>
  <c r="D26" i="28" l="1"/>
  <c r="Q25" i="27"/>
  <c r="N25" i="27"/>
  <c r="K25" i="27"/>
  <c r="H25" i="27"/>
  <c r="G25" i="27"/>
  <c r="F25" i="27"/>
  <c r="Q24" i="27"/>
  <c r="N24" i="27"/>
  <c r="K24" i="27"/>
  <c r="H24" i="27"/>
  <c r="G24" i="27"/>
  <c r="F24" i="27"/>
  <c r="Q23" i="27"/>
  <c r="N23" i="27"/>
  <c r="K23" i="27"/>
  <c r="H23" i="27"/>
  <c r="G23" i="27"/>
  <c r="F23" i="27"/>
  <c r="Q22" i="27"/>
  <c r="N22" i="27"/>
  <c r="K22" i="27"/>
  <c r="H22" i="27"/>
  <c r="G22" i="27"/>
  <c r="F22" i="27"/>
  <c r="Q21" i="27"/>
  <c r="N21" i="27"/>
  <c r="K21" i="27"/>
  <c r="H21" i="27"/>
  <c r="G21" i="27"/>
  <c r="F21" i="27"/>
  <c r="Q20" i="27"/>
  <c r="N20" i="27"/>
  <c r="K20" i="27"/>
  <c r="H20" i="27"/>
  <c r="G20" i="27"/>
  <c r="F20" i="27"/>
  <c r="S19" i="27"/>
  <c r="R19" i="27"/>
  <c r="P19" i="27"/>
  <c r="O19" i="27"/>
  <c r="M19" i="27"/>
  <c r="L19" i="27"/>
  <c r="J19" i="27"/>
  <c r="I19" i="27"/>
  <c r="N19" i="27" l="1"/>
  <c r="E20" i="27"/>
  <c r="E25" i="27"/>
  <c r="K19" i="27"/>
  <c r="Q19" i="27"/>
  <c r="E21" i="27"/>
  <c r="E23" i="27"/>
  <c r="E24" i="27"/>
  <c r="H19" i="27"/>
  <c r="E22" i="27"/>
  <c r="G19" i="27"/>
  <c r="F19" i="27"/>
  <c r="E19" i="27" l="1"/>
  <c r="D10" i="28" l="1"/>
  <c r="Q140" i="27"/>
  <c r="N140" i="27"/>
  <c r="K140" i="27"/>
  <c r="H140" i="27"/>
  <c r="G140" i="27"/>
  <c r="F140" i="27"/>
  <c r="Q139" i="27"/>
  <c r="N139" i="27"/>
  <c r="K139" i="27"/>
  <c r="H139" i="27"/>
  <c r="G139" i="27"/>
  <c r="F139" i="27"/>
  <c r="Q138" i="27"/>
  <c r="N138" i="27"/>
  <c r="K138" i="27"/>
  <c r="H138" i="27"/>
  <c r="G138" i="27"/>
  <c r="F138" i="27"/>
  <c r="Q137" i="27"/>
  <c r="N137" i="27"/>
  <c r="K137" i="27"/>
  <c r="H137" i="27"/>
  <c r="G137" i="27"/>
  <c r="F137" i="27"/>
  <c r="S136" i="27"/>
  <c r="R136" i="27"/>
  <c r="P136" i="27"/>
  <c r="O136" i="27"/>
  <c r="M136" i="27"/>
  <c r="L136" i="27"/>
  <c r="J136" i="27"/>
  <c r="I136" i="27"/>
  <c r="Q136" i="27" l="1"/>
  <c r="E137" i="27"/>
  <c r="N136" i="27"/>
  <c r="E139" i="27"/>
  <c r="E140" i="27"/>
  <c r="G136" i="27"/>
  <c r="K136" i="27"/>
  <c r="F136" i="27"/>
  <c r="E138" i="27"/>
  <c r="H136" i="27"/>
  <c r="E136" i="27" l="1"/>
  <c r="D42" i="28" l="1"/>
  <c r="S96" i="27"/>
  <c r="R96" i="27"/>
  <c r="P96" i="27"/>
  <c r="O96" i="27"/>
  <c r="M96" i="27"/>
  <c r="L96" i="27"/>
  <c r="J96" i="27"/>
  <c r="I96" i="27"/>
  <c r="Q97" i="27"/>
  <c r="N97" i="27"/>
  <c r="K97" i="27"/>
  <c r="H97" i="27"/>
  <c r="G97" i="27"/>
  <c r="F97" i="27"/>
  <c r="E97" i="27" l="1"/>
  <c r="Q18" i="27" l="1"/>
  <c r="N18" i="27"/>
  <c r="K18" i="27"/>
  <c r="H18" i="27"/>
  <c r="G18" i="27"/>
  <c r="F18" i="27"/>
  <c r="Q16" i="27"/>
  <c r="N16" i="27"/>
  <c r="K16" i="27"/>
  <c r="H16" i="27"/>
  <c r="G16" i="27"/>
  <c r="F16" i="27"/>
  <c r="Q15" i="27"/>
  <c r="N15" i="27"/>
  <c r="K15" i="27"/>
  <c r="H15" i="27"/>
  <c r="G15" i="27"/>
  <c r="F15" i="27"/>
  <c r="K13" i="27" l="1"/>
  <c r="Q13" i="27"/>
  <c r="E18" i="27"/>
  <c r="E16" i="27"/>
  <c r="N13" i="27"/>
  <c r="F13" i="27"/>
  <c r="E15" i="27"/>
  <c r="H13" i="27"/>
  <c r="G13" i="27"/>
  <c r="E13" i="27" l="1"/>
  <c r="Q95" i="27"/>
  <c r="N95" i="27"/>
  <c r="K95" i="27"/>
  <c r="H95" i="27"/>
  <c r="G95" i="27"/>
  <c r="F95" i="27"/>
  <c r="S94" i="27"/>
  <c r="R94" i="27"/>
  <c r="P94" i="27"/>
  <c r="O94" i="27"/>
  <c r="M94" i="27"/>
  <c r="L94" i="27"/>
  <c r="J94" i="27"/>
  <c r="I94" i="27"/>
  <c r="D9" i="28" l="1"/>
  <c r="N94" i="27"/>
  <c r="Q94" i="27"/>
  <c r="K94" i="27"/>
  <c r="F94" i="27"/>
  <c r="E95" i="27"/>
  <c r="H94" i="27"/>
  <c r="G94" i="27"/>
  <c r="E94" i="27" l="1"/>
  <c r="D28" i="28" l="1"/>
  <c r="G133" i="27"/>
  <c r="F133" i="27"/>
  <c r="S132" i="27"/>
  <c r="R132" i="27"/>
  <c r="P132" i="27"/>
  <c r="O132" i="27"/>
  <c r="M132" i="27"/>
  <c r="L132" i="27"/>
  <c r="J132" i="27"/>
  <c r="I132" i="27"/>
  <c r="K132" i="27" l="1"/>
  <c r="E133" i="27"/>
  <c r="Q132" i="27"/>
  <c r="N132" i="27"/>
  <c r="G132" i="27"/>
  <c r="H132" i="27"/>
  <c r="F132" i="27"/>
  <c r="E132" i="27" l="1"/>
  <c r="Q99" i="27"/>
  <c r="N99" i="27"/>
  <c r="K99" i="27"/>
  <c r="H99" i="27"/>
  <c r="G99" i="27"/>
  <c r="F99" i="27"/>
  <c r="S98" i="27"/>
  <c r="R98" i="27"/>
  <c r="P98" i="27"/>
  <c r="O98" i="27"/>
  <c r="M98" i="27"/>
  <c r="L98" i="27"/>
  <c r="J98" i="27"/>
  <c r="I98" i="27"/>
  <c r="D40" i="28" l="1"/>
  <c r="E99" i="27"/>
  <c r="Q98" i="27"/>
  <c r="N98" i="27"/>
  <c r="H98" i="27"/>
  <c r="K98" i="27"/>
  <c r="G98" i="27"/>
  <c r="F98" i="27"/>
  <c r="E98" i="27" l="1"/>
  <c r="D30" i="28" l="1"/>
  <c r="S59" i="27"/>
  <c r="R59" i="27"/>
  <c r="P59" i="27"/>
  <c r="O59" i="27"/>
  <c r="M59" i="27"/>
  <c r="L59" i="27"/>
  <c r="J59" i="27"/>
  <c r="I59" i="27"/>
  <c r="Q60" i="27"/>
  <c r="N60" i="27"/>
  <c r="K60" i="27"/>
  <c r="H60" i="27"/>
  <c r="G60" i="27"/>
  <c r="F60" i="27"/>
  <c r="E60" i="27" l="1"/>
  <c r="H59" i="27"/>
  <c r="N59" i="27"/>
  <c r="G59" i="27"/>
  <c r="K59" i="27"/>
  <c r="Q59" i="27"/>
  <c r="F59" i="27"/>
  <c r="E59" i="27" l="1"/>
  <c r="Q58" i="27"/>
  <c r="N58" i="27"/>
  <c r="K58" i="27"/>
  <c r="H58" i="27"/>
  <c r="G58" i="27"/>
  <c r="F58" i="27"/>
  <c r="Q57" i="27"/>
  <c r="N57" i="27"/>
  <c r="K57" i="27"/>
  <c r="H57" i="27"/>
  <c r="G57" i="27"/>
  <c r="F57" i="27"/>
  <c r="Q56" i="27"/>
  <c r="N56" i="27"/>
  <c r="K56" i="27"/>
  <c r="H56" i="27"/>
  <c r="G56" i="27"/>
  <c r="F56" i="27"/>
  <c r="Q55" i="27"/>
  <c r="N55" i="27"/>
  <c r="K55" i="27"/>
  <c r="H55" i="27"/>
  <c r="G55" i="27"/>
  <c r="F55" i="27"/>
  <c r="Q54" i="27"/>
  <c r="N54" i="27"/>
  <c r="K54" i="27"/>
  <c r="H54" i="27"/>
  <c r="G54" i="27"/>
  <c r="F54" i="27"/>
  <c r="D18" i="28" l="1"/>
  <c r="G53" i="27"/>
  <c r="Q53" i="27"/>
  <c r="F53" i="27"/>
  <c r="E56" i="27"/>
  <c r="E58" i="27"/>
  <c r="N53" i="27"/>
  <c r="E54" i="27"/>
  <c r="E57" i="27"/>
  <c r="K53" i="27"/>
  <c r="E55" i="27"/>
  <c r="H53" i="27"/>
  <c r="E53" i="27" l="1"/>
  <c r="D17" i="28" l="1"/>
  <c r="S131" i="27"/>
  <c r="Q131" i="27" s="1"/>
  <c r="N131" i="27"/>
  <c r="K131" i="27"/>
  <c r="H131" i="27"/>
  <c r="F131" i="27"/>
  <c r="P130" i="27"/>
  <c r="O130" i="27"/>
  <c r="M130" i="27"/>
  <c r="L130" i="27"/>
  <c r="J130" i="27"/>
  <c r="I130" i="27"/>
  <c r="N130" i="27" l="1"/>
  <c r="K130" i="27"/>
  <c r="F130" i="27"/>
  <c r="G131" i="27"/>
  <c r="G130" i="27"/>
  <c r="H130" i="27"/>
  <c r="E131" i="27" l="1"/>
  <c r="E130" i="27"/>
  <c r="D39" i="28" l="1"/>
  <c r="S51" i="27"/>
  <c r="R51" i="27"/>
  <c r="P51" i="27"/>
  <c r="O51" i="27"/>
  <c r="M51" i="27"/>
  <c r="L51" i="27"/>
  <c r="J51" i="27"/>
  <c r="I51" i="27"/>
  <c r="Q52" i="27"/>
  <c r="N52" i="27"/>
  <c r="K52" i="27"/>
  <c r="H52" i="27"/>
  <c r="G52" i="27"/>
  <c r="F52" i="27"/>
  <c r="H51" i="27" l="1"/>
  <c r="N51" i="27"/>
  <c r="F51" i="27"/>
  <c r="E52" i="27"/>
  <c r="K51" i="27"/>
  <c r="Q51" i="27"/>
  <c r="G51" i="27"/>
  <c r="E51" i="27" l="1"/>
  <c r="D16" i="28" l="1"/>
  <c r="Q93" i="27"/>
  <c r="N93" i="27"/>
  <c r="K93" i="27"/>
  <c r="H93" i="27"/>
  <c r="G93" i="27"/>
  <c r="F93" i="27"/>
  <c r="Q92" i="27"/>
  <c r="N92" i="27"/>
  <c r="K92" i="27"/>
  <c r="H92" i="27"/>
  <c r="G92" i="27"/>
  <c r="F92" i="27"/>
  <c r="Q91" i="27"/>
  <c r="N91" i="27"/>
  <c r="K91" i="27"/>
  <c r="H91" i="27"/>
  <c r="G91" i="27"/>
  <c r="F91" i="27"/>
  <c r="Q90" i="27"/>
  <c r="N90" i="27"/>
  <c r="K90" i="27"/>
  <c r="H90" i="27"/>
  <c r="G90" i="27"/>
  <c r="F90" i="27"/>
  <c r="S89" i="27"/>
  <c r="R89" i="27"/>
  <c r="P89" i="27"/>
  <c r="O89" i="27"/>
  <c r="M89" i="27"/>
  <c r="L89" i="27"/>
  <c r="J89" i="27"/>
  <c r="I89" i="27"/>
  <c r="E93" i="27" l="1"/>
  <c r="N89" i="27"/>
  <c r="E92" i="27"/>
  <c r="F89" i="27"/>
  <c r="K89" i="27"/>
  <c r="E90" i="27"/>
  <c r="Q89" i="27"/>
  <c r="E91" i="27"/>
  <c r="G89" i="27"/>
  <c r="H89" i="27"/>
  <c r="E89" i="27" l="1"/>
  <c r="D27" i="28" l="1"/>
  <c r="Q49" i="27"/>
  <c r="N49" i="27"/>
  <c r="K49" i="27"/>
  <c r="H49" i="27"/>
  <c r="G49" i="27"/>
  <c r="F49" i="27"/>
  <c r="K48" i="27" l="1"/>
  <c r="Q48" i="27"/>
  <c r="G48" i="27"/>
  <c r="H48" i="27"/>
  <c r="E49" i="27"/>
  <c r="N48" i="27"/>
  <c r="F48" i="27"/>
  <c r="E48" i="27" l="1"/>
  <c r="Q150" i="27"/>
  <c r="N150" i="27"/>
  <c r="K150" i="27"/>
  <c r="H150" i="27"/>
  <c r="G150" i="27"/>
  <c r="F150" i="27"/>
  <c r="Q149" i="27"/>
  <c r="N149" i="27"/>
  <c r="K149" i="27"/>
  <c r="H149" i="27"/>
  <c r="G149" i="27"/>
  <c r="F149" i="27"/>
  <c r="Q148" i="27"/>
  <c r="N148" i="27"/>
  <c r="K148" i="27"/>
  <c r="H148" i="27"/>
  <c r="G148" i="27"/>
  <c r="F148" i="27"/>
  <c r="S147" i="27"/>
  <c r="R147" i="27"/>
  <c r="P147" i="27"/>
  <c r="O147" i="27"/>
  <c r="M147" i="27"/>
  <c r="L147" i="27"/>
  <c r="J147" i="27"/>
  <c r="I147" i="27"/>
  <c r="D15" i="28" l="1"/>
  <c r="E148" i="27"/>
  <c r="G147" i="27"/>
  <c r="E149" i="27"/>
  <c r="K147" i="27"/>
  <c r="Q147" i="27"/>
  <c r="H147" i="27"/>
  <c r="N147" i="27"/>
  <c r="E150" i="27"/>
  <c r="F147" i="27"/>
  <c r="E147" i="27" l="1"/>
  <c r="D44" i="28" l="1"/>
  <c r="G158" i="27"/>
  <c r="F158" i="27"/>
  <c r="H157" i="27"/>
  <c r="E157" i="27" s="1"/>
  <c r="G157" i="27"/>
  <c r="F157" i="27"/>
  <c r="S156" i="27"/>
  <c r="R156" i="27"/>
  <c r="Q156" i="27"/>
  <c r="P156" i="27"/>
  <c r="O156" i="27"/>
  <c r="N156" i="27"/>
  <c r="M156" i="27"/>
  <c r="L156" i="27"/>
  <c r="K156" i="27"/>
  <c r="J156" i="27"/>
  <c r="I156" i="27"/>
  <c r="G156" i="27" l="1"/>
  <c r="F156" i="27"/>
  <c r="E158" i="27"/>
  <c r="H156" i="27"/>
  <c r="E156" i="27" l="1"/>
  <c r="Q47" i="27"/>
  <c r="N47" i="27"/>
  <c r="K47" i="27"/>
  <c r="H47" i="27"/>
  <c r="G47" i="27"/>
  <c r="F47" i="27"/>
  <c r="Q46" i="27"/>
  <c r="N46" i="27"/>
  <c r="K46" i="27"/>
  <c r="H46" i="27"/>
  <c r="G46" i="27"/>
  <c r="F46" i="27"/>
  <c r="N45" i="27"/>
  <c r="K45" i="27"/>
  <c r="H45" i="27"/>
  <c r="G45" i="27"/>
  <c r="F45" i="27"/>
  <c r="S44" i="27"/>
  <c r="R44" i="27"/>
  <c r="P44" i="27"/>
  <c r="O44" i="27"/>
  <c r="M44" i="27"/>
  <c r="L44" i="27"/>
  <c r="J44" i="27"/>
  <c r="I44" i="27"/>
  <c r="D47" i="28" l="1"/>
  <c r="H44" i="27"/>
  <c r="E46" i="27"/>
  <c r="G44" i="27"/>
  <c r="N44" i="27"/>
  <c r="E45" i="27"/>
  <c r="E47" i="27"/>
  <c r="K44" i="27"/>
  <c r="F44" i="27"/>
  <c r="Q44" i="27"/>
  <c r="E44" i="27" l="1"/>
  <c r="Q101" i="27"/>
  <c r="N101" i="27"/>
  <c r="K101" i="27"/>
  <c r="H101" i="27"/>
  <c r="G101" i="27"/>
  <c r="F101" i="27"/>
  <c r="S100" i="27"/>
  <c r="R100" i="27"/>
  <c r="P100" i="27"/>
  <c r="O100" i="27"/>
  <c r="M100" i="27"/>
  <c r="L100" i="27"/>
  <c r="J100" i="27"/>
  <c r="I100" i="27"/>
  <c r="Q104" i="27"/>
  <c r="N104" i="27"/>
  <c r="K104" i="27"/>
  <c r="H104" i="27"/>
  <c r="G104" i="27"/>
  <c r="F104" i="27"/>
  <c r="Q103" i="27"/>
  <c r="N103" i="27"/>
  <c r="K103" i="27"/>
  <c r="H103" i="27"/>
  <c r="G103" i="27"/>
  <c r="F103" i="27"/>
  <c r="S102" i="27"/>
  <c r="R102" i="27"/>
  <c r="P102" i="27"/>
  <c r="O102" i="27"/>
  <c r="M102" i="27"/>
  <c r="L102" i="27"/>
  <c r="J102" i="27"/>
  <c r="I102" i="27"/>
  <c r="H108" i="27"/>
  <c r="H107" i="27"/>
  <c r="Q43" i="27"/>
  <c r="N43" i="27"/>
  <c r="K43" i="27"/>
  <c r="H43" i="27"/>
  <c r="G43" i="27"/>
  <c r="F43" i="27"/>
  <c r="F42" i="27"/>
  <c r="N42" i="27"/>
  <c r="K42" i="27"/>
  <c r="J39" i="27"/>
  <c r="N41" i="27"/>
  <c r="M39" i="27"/>
  <c r="L39" i="27"/>
  <c r="H41" i="27"/>
  <c r="Q40" i="27"/>
  <c r="N40" i="27"/>
  <c r="K40" i="27"/>
  <c r="H40" i="27"/>
  <c r="G40" i="27"/>
  <c r="F40" i="27"/>
  <c r="P39" i="27"/>
  <c r="O39" i="27"/>
  <c r="I39" i="27"/>
  <c r="Q106" i="27"/>
  <c r="N106" i="27"/>
  <c r="K106" i="27"/>
  <c r="H106" i="27"/>
  <c r="G106" i="27"/>
  <c r="F106" i="27"/>
  <c r="D14" i="28" l="1"/>
  <c r="K96" i="27"/>
  <c r="Q96" i="27"/>
  <c r="H100" i="27"/>
  <c r="N100" i="27"/>
  <c r="E101" i="27"/>
  <c r="G100" i="27"/>
  <c r="K100" i="27"/>
  <c r="E104" i="27"/>
  <c r="F100" i="27"/>
  <c r="Q100" i="27"/>
  <c r="G102" i="27"/>
  <c r="K102" i="27"/>
  <c r="Q102" i="27"/>
  <c r="N102" i="27"/>
  <c r="H102" i="27"/>
  <c r="E103" i="27"/>
  <c r="F102" i="27"/>
  <c r="R39" i="27"/>
  <c r="H42" i="27"/>
  <c r="Q42" i="27"/>
  <c r="Q41" i="27"/>
  <c r="F41" i="27"/>
  <c r="K41" i="27"/>
  <c r="G41" i="27"/>
  <c r="E40" i="27"/>
  <c r="G42" i="27"/>
  <c r="N39" i="27"/>
  <c r="E43" i="27"/>
  <c r="K39" i="27"/>
  <c r="S39" i="27"/>
  <c r="H39" i="27"/>
  <c r="K105" i="27"/>
  <c r="H105" i="27"/>
  <c r="G105" i="27"/>
  <c r="F105" i="27"/>
  <c r="Q105" i="27"/>
  <c r="N105" i="27"/>
  <c r="E106" i="27"/>
  <c r="E42" i="27" l="1"/>
  <c r="F39" i="27"/>
  <c r="G96" i="27"/>
  <c r="N96" i="27"/>
  <c r="F96" i="27"/>
  <c r="H96" i="27"/>
  <c r="E100" i="27"/>
  <c r="E102" i="27"/>
  <c r="Q39" i="27"/>
  <c r="E41" i="27"/>
  <c r="G39" i="27"/>
  <c r="E105" i="27"/>
  <c r="D33" i="28" l="1"/>
  <c r="D32" i="28"/>
  <c r="D31" i="28"/>
  <c r="E39" i="27"/>
  <c r="E96" i="27"/>
  <c r="Q85" i="27"/>
  <c r="N85" i="27"/>
  <c r="K85" i="27"/>
  <c r="H85" i="27"/>
  <c r="G85" i="27"/>
  <c r="F85" i="27"/>
  <c r="S84" i="27"/>
  <c r="S160" i="27" s="1"/>
  <c r="R84" i="27"/>
  <c r="R160" i="27" s="1"/>
  <c r="P84" i="27"/>
  <c r="P160" i="27" s="1"/>
  <c r="O84" i="27"/>
  <c r="O160" i="27" s="1"/>
  <c r="M84" i="27"/>
  <c r="M160" i="27" s="1"/>
  <c r="L84" i="27"/>
  <c r="L160" i="27" s="1"/>
  <c r="J84" i="27"/>
  <c r="J160" i="27" s="1"/>
  <c r="I84" i="27"/>
  <c r="I160" i="27" s="1"/>
  <c r="D29" i="28" l="1"/>
  <c r="D13" i="28"/>
  <c r="Q160" i="27"/>
  <c r="N160" i="27"/>
  <c r="K160" i="27"/>
  <c r="H160" i="27"/>
  <c r="F160" i="27"/>
  <c r="G160" i="27"/>
  <c r="E85" i="27"/>
  <c r="N84" i="27"/>
  <c r="Q84" i="27"/>
  <c r="G84" i="27"/>
  <c r="K84" i="27"/>
  <c r="H84" i="27"/>
  <c r="F84" i="27"/>
  <c r="E160" i="27" l="1"/>
  <c r="E84" i="27"/>
  <c r="D25" i="28" l="1"/>
  <c r="D49" i="28" s="1"/>
  <c r="F12" i="27"/>
  <c r="G12" i="27" s="1"/>
  <c r="H12" i="27" s="1"/>
  <c r="I12" i="27" s="1"/>
  <c r="J12" i="27" s="1"/>
  <c r="K12" i="27" s="1"/>
  <c r="L12" i="27" s="1"/>
  <c r="M12" i="27" s="1"/>
  <c r="N12" i="27" s="1"/>
  <c r="O12" i="27" s="1"/>
  <c r="P12" i="27" s="1"/>
  <c r="Q12" i="27" s="1"/>
  <c r="R12" i="27" s="1"/>
  <c r="S12" i="27" s="1"/>
</calcChain>
</file>

<file path=xl/sharedStrings.xml><?xml version="1.0" encoding="utf-8"?>
<sst xmlns="http://schemas.openxmlformats.org/spreadsheetml/2006/main" count="243" uniqueCount="95">
  <si>
    <t>ВСЕГО</t>
  </si>
  <si>
    <t>I квартал</t>
  </si>
  <si>
    <t>II квартал</t>
  </si>
  <si>
    <t>III квартал</t>
  </si>
  <si>
    <t>IV квартал</t>
  </si>
  <si>
    <t>№ п/п</t>
  </si>
  <si>
    <t>в том числе</t>
  </si>
  <si>
    <t xml:space="preserve">ВСЕГО </t>
  </si>
  <si>
    <t>в   т о м   ч и с л е   п о   к в а р т а л а м</t>
  </si>
  <si>
    <t>Реестровый номер МО</t>
  </si>
  <si>
    <t>Код профиля</t>
  </si>
  <si>
    <t>Наименование медицинской организации/ Профиль</t>
  </si>
  <si>
    <t xml:space="preserve"> Новгородский филиал ООО "АльфаСтрахование-ОМС" </t>
  </si>
  <si>
    <t>Новгородский филиал АО "Страховая компания "СОГАЗ-Мед"</t>
  </si>
  <si>
    <t>Неврология</t>
  </si>
  <si>
    <t>План в условиях дневного стационара на 2021 год, законченные случаи</t>
  </si>
  <si>
    <t>к протоколу заседания комиссии</t>
  </si>
  <si>
    <t>РАСПРЕДЕЛЕНИЕ ОБЪЁМОВ МЕДИЦИНСКОЙ ПОМОЩИ В УСЛОВИЯХ ДНЕВНОГО СТАЦИОНАРА НА 2021 ГОД</t>
  </si>
  <si>
    <t>ГОБУЗ "НОКБ"</t>
  </si>
  <si>
    <t>ГОБУЗ "ОДКБ"</t>
  </si>
  <si>
    <t>ГОБУЗ "ЦГКБ"</t>
  </si>
  <si>
    <t>ГОБУЗ "ОКРД"</t>
  </si>
  <si>
    <t>ГОБУЗ Валдайская ЦРБ</t>
  </si>
  <si>
    <t>ГОБУЗ "Демянская ЦРБ"</t>
  </si>
  <si>
    <t>ГОБУЗ "Зарубинская ЦРБ"</t>
  </si>
  <si>
    <t>ГОБУЗ "Крестецкая ЦРБ"</t>
  </si>
  <si>
    <t>ГОБУЗ "Маловишерская ЦРБ"</t>
  </si>
  <si>
    <t>ГОБУЗ "Маревская ЦРБ"</t>
  </si>
  <si>
    <t>ГОБУЗ "Окуловская ЦРБ"</t>
  </si>
  <si>
    <t>ГОБУЗ "Пестовская ЦРБ"</t>
  </si>
  <si>
    <t>ГОБУЗ Солецкая ЦРБ</t>
  </si>
  <si>
    <t>ОАУЗ "Хвойнинская ЦРБ"</t>
  </si>
  <si>
    <t>ГОБУЗ "Чудовская ЦРБ"</t>
  </si>
  <si>
    <t>ГОБУЗ Шимская ЦРБ</t>
  </si>
  <si>
    <t>ГОБУЗ "ОКОД"</t>
  </si>
  <si>
    <t>ГОБУЗ "КГВВ"</t>
  </si>
  <si>
    <t>ГОБУЗ "НОИБ"</t>
  </si>
  <si>
    <t>ОАУЗ "НОКВД"</t>
  </si>
  <si>
    <t>ФКУЗ "МСЧ МВД России по Новгородской области"</t>
  </si>
  <si>
    <t>ГОБУЗ "Боровичский ЦОВ(С)П"</t>
  </si>
  <si>
    <t>ООО "Поликлиника Волна"</t>
  </si>
  <si>
    <t>ООО "Медицинский центр "Акрон"</t>
  </si>
  <si>
    <t>ООО "МЦ "Альтернатива"</t>
  </si>
  <si>
    <t>ФГБУ СЗОНКЦ им. Л.Г. Соколова ФМБА России</t>
  </si>
  <si>
    <t>ГОБУЗ Старорусская ЦРБ</t>
  </si>
  <si>
    <t>ООО "ЦИЭР "Эмбрилайф"</t>
  </si>
  <si>
    <t>ООО "ПМК-МЦ"</t>
  </si>
  <si>
    <t>ОАУЗ "КЦМР"</t>
  </si>
  <si>
    <t>ООО "Ай-Клиник СЗ"</t>
  </si>
  <si>
    <t>ООО "ЦЕНТР ЭКО"</t>
  </si>
  <si>
    <t xml:space="preserve">ГОБУЗ "НЦРБ" </t>
  </si>
  <si>
    <t>ООО "Поликлиника "Полимедика Новгород Великий"</t>
  </si>
  <si>
    <t>ГОБУЗ "Боровичская ЦРБ"</t>
  </si>
  <si>
    <t>ОАУЗ "Поддорская ЦРБ"</t>
  </si>
  <si>
    <t>ФГБОУ ВО СПбГПМУ</t>
  </si>
  <si>
    <t>ООО "МЦ "ДОКТОР+"</t>
  </si>
  <si>
    <t>АО "Боровичский комбинат огнеупоров"</t>
  </si>
  <si>
    <t>Кардиология</t>
  </si>
  <si>
    <t>Общая врачебная практика (семейная медицина)</t>
  </si>
  <si>
    <t>Педиатрия</t>
  </si>
  <si>
    <t>Терапия</t>
  </si>
  <si>
    <t>Хирургия</t>
  </si>
  <si>
    <t>Акушерство и гинекология</t>
  </si>
  <si>
    <t>Травматология и ортопедия</t>
  </si>
  <si>
    <t>Оториноларингология</t>
  </si>
  <si>
    <t>Медицинская реабилитация</t>
  </si>
  <si>
    <t>Инфекционные болезни</t>
  </si>
  <si>
    <t>Гематология</t>
  </si>
  <si>
    <t>Ревматология</t>
  </si>
  <si>
    <t>Аллергология и иммунология</t>
  </si>
  <si>
    <t>Гастроэнтерология</t>
  </si>
  <si>
    <t>Дерматовенерология</t>
  </si>
  <si>
    <t>Детская эндокринология</t>
  </si>
  <si>
    <t>Онкология</t>
  </si>
  <si>
    <t>Радиотерапия</t>
  </si>
  <si>
    <t>Нейрохирургия</t>
  </si>
  <si>
    <t>Пульмонология</t>
  </si>
  <si>
    <t>Эндокринология</t>
  </si>
  <si>
    <t>Итого:</t>
  </si>
  <si>
    <t>Медицинские организации за пределами территории страхования</t>
  </si>
  <si>
    <t>х</t>
  </si>
  <si>
    <t>СВОД</t>
  </si>
  <si>
    <t>Наименование медицинской организации</t>
  </si>
  <si>
    <t xml:space="preserve">ГОБУЗ "КГВВ" </t>
  </si>
  <si>
    <t>ФГБУ СЗОНКЦ  им. Л.Г. Соколова ФМБА России</t>
  </si>
  <si>
    <t>ГОБУЗ "НЦРБ"</t>
  </si>
  <si>
    <t>ИТОГО:</t>
  </si>
  <si>
    <t>Дневной стационар</t>
  </si>
  <si>
    <t>АО "БКО"</t>
  </si>
  <si>
    <t xml:space="preserve">ООО "Поликлиника Волна" </t>
  </si>
  <si>
    <t>РАСПРЕДЕЛЕНИЕ ОБЪЁМОВ МЕДИЦИНСКОЙ ПОМОЩИ ДНЕВНОЙ СТАЦИОНАР НА 2021 ГОД</t>
  </si>
  <si>
    <t>Акушерство и гинекология (искусственное прерывание беременности)</t>
  </si>
  <si>
    <t>от 30.09.2021 № 11</t>
  </si>
  <si>
    <t>Приложение № 7</t>
  </si>
  <si>
    <t xml:space="preserve">Акушерство и гинекология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</si>
</sst>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3" formatCode="_-* #,##0.00\ _₽_-;\-* #,##0.00\ _₽_-;_-* &quot;-&quot;??\ _₽_-;_-@_-"/>
    <numFmt numFmtId="164" formatCode="&quot; &quot;#,##0.00&quot;    &quot;;&quot;-&quot;#,##0.00&quot;    &quot;;&quot; -&quot;#&quot;    &quot;;@&quot; &quot;"/>
    <numFmt numFmtId="165" formatCode="#,##0.0,"/>
    <numFmt numFmtId="166" formatCode="#,##0_ ;\-#,##0\ "/>
  </numFmts>
  <fonts count="18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1"/>
      <color rgb="FF7F7F7F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7" fillId="0" borderId="0"/>
    <xf numFmtId="0" fontId="8" fillId="0" borderId="0"/>
    <xf numFmtId="0" fontId="9" fillId="0" borderId="0"/>
    <xf numFmtId="164" fontId="10" fillId="0" borderId="0"/>
    <xf numFmtId="43" fontId="9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/>
  </cellStyleXfs>
  <cellXfs count="198">
    <xf numFmtId="0" fontId="0" fillId="0" borderId="0" xfId="0"/>
    <xf numFmtId="0" fontId="0" fillId="0" borderId="2" xfId="0" applyBorder="1"/>
    <xf numFmtId="0" fontId="0" fillId="2" borderId="2" xfId="0" applyFill="1" applyBorder="1"/>
    <xf numFmtId="0" fontId="11" fillId="0" borderId="2" xfId="0" applyFont="1" applyBorder="1" applyAlignment="1">
      <alignment horizontal="center"/>
    </xf>
    <xf numFmtId="0" fontId="11" fillId="0" borderId="2" xfId="0" applyFont="1" applyBorder="1" applyAlignment="1">
      <alignment horizontal="left"/>
    </xf>
    <xf numFmtId="0" fontId="11" fillId="2" borderId="2" xfId="0" applyFont="1" applyFill="1" applyBorder="1" applyAlignment="1">
      <alignment horizontal="center"/>
    </xf>
    <xf numFmtId="41" fontId="6" fillId="0" borderId="0" xfId="0" applyNumberFormat="1" applyFont="1" applyFill="1"/>
    <xf numFmtId="41" fontId="6" fillId="0" borderId="0" xfId="0" applyNumberFormat="1" applyFont="1" applyFill="1" applyAlignment="1"/>
    <xf numFmtId="41" fontId="0" fillId="0" borderId="0" xfId="0" applyNumberFormat="1"/>
    <xf numFmtId="41" fontId="2" fillId="0" borderId="0" xfId="0" applyNumberFormat="1" applyFont="1" applyFill="1"/>
    <xf numFmtId="41" fontId="1" fillId="0" borderId="2" xfId="0" applyNumberFormat="1" applyFont="1" applyFill="1" applyBorder="1" applyAlignment="1">
      <alignment horizontal="center" vertical="center"/>
    </xf>
    <xf numFmtId="41" fontId="2" fillId="0" borderId="2" xfId="0" quotePrefix="1" applyNumberFormat="1" applyFont="1" applyFill="1" applyBorder="1" applyAlignment="1">
      <alignment horizontal="center" vertical="center"/>
    </xf>
    <xf numFmtId="41" fontId="6" fillId="0" borderId="2" xfId="0" applyNumberFormat="1" applyFont="1" applyFill="1" applyBorder="1" applyAlignment="1">
      <alignment horizontal="center"/>
    </xf>
    <xf numFmtId="41" fontId="0" fillId="2" borderId="2" xfId="0" applyNumberFormat="1" applyFill="1" applyBorder="1"/>
    <xf numFmtId="41" fontId="6" fillId="2" borderId="2" xfId="0" applyNumberFormat="1" applyFont="1" applyFill="1" applyBorder="1" applyAlignment="1">
      <alignment horizontal="center"/>
    </xf>
    <xf numFmtId="41" fontId="3" fillId="2" borderId="2" xfId="6" applyNumberFormat="1" applyFont="1" applyFill="1" applyBorder="1" applyAlignment="1" applyProtection="1">
      <alignment horizontal="left" vertical="center" wrapText="1"/>
    </xf>
    <xf numFmtId="41" fontId="5" fillId="2" borderId="2" xfId="0" applyNumberFormat="1" applyFont="1" applyFill="1" applyBorder="1" applyAlignment="1">
      <alignment horizontal="center"/>
    </xf>
    <xf numFmtId="41" fontId="1" fillId="0" borderId="2" xfId="0" applyNumberFormat="1" applyFont="1" applyFill="1" applyBorder="1" applyAlignment="1"/>
    <xf numFmtId="41" fontId="6" fillId="0" borderId="2" xfId="0" applyNumberFormat="1" applyFont="1" applyFill="1" applyBorder="1" applyAlignment="1">
      <alignment horizontal="center" wrapText="1"/>
    </xf>
    <xf numFmtId="41" fontId="6" fillId="0" borderId="2" xfId="0" applyNumberFormat="1" applyFont="1" applyBorder="1" applyAlignment="1">
      <alignment horizontal="center" wrapText="1"/>
    </xf>
    <xf numFmtId="41" fontId="6" fillId="0" borderId="2" xfId="0" applyNumberFormat="1" applyFont="1" applyFill="1" applyBorder="1" applyAlignment="1">
      <alignment horizontal="left"/>
    </xf>
    <xf numFmtId="41" fontId="1" fillId="0" borderId="2" xfId="8" applyNumberFormat="1" applyFont="1" applyFill="1" applyBorder="1" applyAlignment="1"/>
    <xf numFmtId="41" fontId="1" fillId="0" borderId="2" xfId="0" applyNumberFormat="1" applyFont="1" applyFill="1" applyBorder="1" applyAlignment="1">
      <alignment horizontal="center"/>
    </xf>
    <xf numFmtId="41" fontId="1" fillId="2" borderId="2" xfId="0" applyNumberFormat="1" applyFont="1" applyFill="1" applyBorder="1" applyAlignment="1">
      <alignment horizontal="center"/>
    </xf>
    <xf numFmtId="41" fontId="16" fillId="2" borderId="2" xfId="0" applyNumberFormat="1" applyFont="1" applyFill="1" applyBorder="1"/>
    <xf numFmtId="41" fontId="15" fillId="2" borderId="2" xfId="6" applyNumberFormat="1" applyFont="1" applyFill="1" applyBorder="1" applyAlignment="1" applyProtection="1">
      <alignment horizontal="left" vertical="center" wrapText="1"/>
    </xf>
    <xf numFmtId="41" fontId="15" fillId="2" borderId="2" xfId="0" applyNumberFormat="1" applyFont="1" applyFill="1" applyBorder="1" applyAlignment="1">
      <alignment horizontal="center" vertical="center"/>
    </xf>
    <xf numFmtId="41" fontId="11" fillId="2" borderId="2" xfId="5" applyNumberFormat="1" applyFont="1" applyFill="1" applyBorder="1" applyAlignment="1" applyProtection="1">
      <alignment horizontal="center" vertical="center"/>
    </xf>
    <xf numFmtId="41" fontId="12" fillId="2" borderId="2" xfId="5" applyNumberFormat="1" applyFont="1" applyFill="1" applyBorder="1" applyAlignment="1" applyProtection="1">
      <alignment horizontal="center"/>
    </xf>
    <xf numFmtId="41" fontId="5" fillId="2" borderId="2" xfId="5" applyNumberFormat="1" applyFont="1" applyFill="1" applyBorder="1" applyAlignment="1" applyProtection="1">
      <alignment vertical="center" wrapText="1"/>
    </xf>
    <xf numFmtId="41" fontId="6" fillId="0" borderId="2" xfId="0" applyNumberFormat="1" applyFont="1" applyFill="1" applyBorder="1" applyAlignment="1">
      <alignment horizontal="center" vertical="center"/>
    </xf>
    <xf numFmtId="41" fontId="6" fillId="0" borderId="2" xfId="0" applyNumberFormat="1" applyFont="1" applyFill="1" applyBorder="1" applyAlignment="1">
      <alignment horizontal="left" vertical="center"/>
    </xf>
    <xf numFmtId="41" fontId="3" fillId="2" borderId="2" xfId="0" applyNumberFormat="1" applyFont="1" applyFill="1" applyBorder="1" applyAlignment="1">
      <alignment horizontal="center" vertical="center"/>
    </xf>
    <xf numFmtId="41" fontId="2" fillId="0" borderId="2" xfId="0" applyNumberFormat="1" applyFont="1" applyBorder="1" applyAlignment="1">
      <alignment horizontal="center" vertical="center"/>
    </xf>
    <xf numFmtId="41" fontId="11" fillId="2" borderId="2" xfId="0" applyNumberFormat="1" applyFont="1" applyFill="1" applyBorder="1" applyAlignment="1">
      <alignment horizontal="center"/>
    </xf>
    <xf numFmtId="41" fontId="11" fillId="0" borderId="2" xfId="0" applyNumberFormat="1" applyFont="1" applyBorder="1" applyAlignment="1">
      <alignment horizontal="center"/>
    </xf>
    <xf numFmtId="41" fontId="1" fillId="0" borderId="2" xfId="7" applyNumberFormat="1" applyFont="1" applyBorder="1" applyAlignment="1"/>
    <xf numFmtId="41" fontId="11" fillId="0" borderId="2" xfId="0" applyNumberFormat="1" applyFont="1" applyBorder="1" applyAlignment="1">
      <alignment horizontal="left"/>
    </xf>
    <xf numFmtId="41" fontId="6" fillId="2" borderId="2" xfId="0" applyNumberFormat="1" applyFont="1" applyFill="1" applyBorder="1"/>
    <xf numFmtId="41" fontId="15" fillId="2" borderId="2" xfId="0" applyNumberFormat="1" applyFont="1" applyFill="1" applyBorder="1" applyAlignment="1"/>
    <xf numFmtId="41" fontId="15" fillId="2" borderId="2" xfId="0" applyNumberFormat="1" applyFont="1" applyFill="1" applyBorder="1" applyAlignment="1">
      <alignment horizontal="center"/>
    </xf>
    <xf numFmtId="41" fontId="2" fillId="2" borderId="2" xfId="0" applyNumberFormat="1" applyFont="1" applyFill="1" applyBorder="1" applyAlignment="1">
      <alignment horizontal="center"/>
    </xf>
    <xf numFmtId="41" fontId="2" fillId="0" borderId="2" xfId="0" applyNumberFormat="1" applyFont="1" applyFill="1" applyBorder="1" applyAlignment="1">
      <alignment horizontal="left"/>
    </xf>
    <xf numFmtId="0" fontId="1" fillId="0" borderId="2" xfId="8" applyFont="1" applyBorder="1" applyAlignment="1"/>
    <xf numFmtId="0" fontId="6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1" fillId="0" borderId="2" xfId="8" applyFont="1" applyFill="1" applyBorder="1" applyAlignment="1"/>
    <xf numFmtId="0" fontId="1" fillId="0" borderId="2" xfId="0" applyFont="1" applyFill="1" applyBorder="1" applyAlignment="1"/>
    <xf numFmtId="0" fontId="1" fillId="0" borderId="2" xfId="0" applyFont="1" applyFill="1" applyBorder="1" applyAlignment="1">
      <alignment horizontal="center" vertical="center"/>
    </xf>
    <xf numFmtId="165" fontId="3" fillId="2" borderId="2" xfId="6" applyNumberFormat="1" applyFont="1" applyFill="1" applyBorder="1" applyAlignment="1" applyProtection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41" fontId="6" fillId="0" borderId="0" xfId="0" applyNumberFormat="1" applyFont="1" applyFill="1" applyAlignment="1">
      <alignment horizontal="center"/>
    </xf>
    <xf numFmtId="0" fontId="0" fillId="0" borderId="2" xfId="0" applyBorder="1" applyAlignment="1">
      <alignment horizontal="center"/>
    </xf>
    <xf numFmtId="41" fontId="0" fillId="0" borderId="2" xfId="0" applyNumberFormat="1" applyFill="1" applyBorder="1" applyAlignment="1">
      <alignment horizontal="center"/>
    </xf>
    <xf numFmtId="41" fontId="0" fillId="0" borderId="0" xfId="0" applyNumberFormat="1" applyAlignment="1">
      <alignment horizontal="center"/>
    </xf>
    <xf numFmtId="41" fontId="5" fillId="2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wrapText="1"/>
    </xf>
    <xf numFmtId="0" fontId="15" fillId="2" borderId="2" xfId="0" applyFont="1" applyFill="1" applyBorder="1" applyAlignment="1">
      <alignment horizontal="center" vertical="center"/>
    </xf>
    <xf numFmtId="41" fontId="3" fillId="2" borderId="2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/>
    </xf>
    <xf numFmtId="41" fontId="3" fillId="2" borderId="2" xfId="0" applyNumberFormat="1" applyFont="1" applyFill="1" applyBorder="1" applyAlignment="1">
      <alignment horizontal="center"/>
    </xf>
    <xf numFmtId="0" fontId="6" fillId="0" borderId="2" xfId="0" applyFont="1" applyFill="1" applyBorder="1"/>
    <xf numFmtId="41" fontId="6" fillId="0" borderId="0" xfId="0" applyNumberFormat="1" applyFont="1" applyFill="1" applyAlignment="1">
      <alignment horizontal="center" vertical="center"/>
    </xf>
    <xf numFmtId="41" fontId="6" fillId="2" borderId="2" xfId="0" applyNumberFormat="1" applyFont="1" applyFill="1" applyBorder="1" applyAlignment="1">
      <alignment horizontal="center" vertical="center"/>
    </xf>
    <xf numFmtId="41" fontId="6" fillId="0" borderId="0" xfId="0" applyNumberFormat="1" applyFont="1" applyAlignment="1">
      <alignment horizontal="center" vertical="center"/>
    </xf>
    <xf numFmtId="41" fontId="2" fillId="0" borderId="2" xfId="0" applyNumberFormat="1" applyFont="1" applyFill="1" applyBorder="1" applyAlignment="1">
      <alignment horizontal="center"/>
    </xf>
    <xf numFmtId="41" fontId="6" fillId="0" borderId="2" xfId="0" applyNumberFormat="1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41" fontId="6" fillId="0" borderId="2" xfId="0" applyNumberFormat="1" applyFont="1" applyBorder="1" applyAlignment="1">
      <alignment horizontal="center" vertical="center"/>
    </xf>
    <xf numFmtId="41" fontId="0" fillId="0" borderId="2" xfId="0" applyNumberFormat="1" applyBorder="1" applyAlignment="1">
      <alignment horizontal="center"/>
    </xf>
    <xf numFmtId="41" fontId="1" fillId="0" borderId="2" xfId="0" applyNumberFormat="1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 vertical="center"/>
    </xf>
    <xf numFmtId="41" fontId="12" fillId="2" borderId="2" xfId="5" applyNumberFormat="1" applyFont="1" applyFill="1" applyBorder="1" applyAlignment="1" applyProtection="1">
      <alignment horizontal="center" vertical="center"/>
    </xf>
    <xf numFmtId="41" fontId="12" fillId="0" borderId="2" xfId="5" applyNumberFormat="1" applyFont="1" applyFill="1" applyBorder="1" applyAlignment="1" applyProtection="1">
      <alignment horizontal="center"/>
    </xf>
    <xf numFmtId="41" fontId="11" fillId="0" borderId="2" xfId="5" applyNumberFormat="1" applyFont="1" applyFill="1" applyBorder="1" applyAlignment="1" applyProtection="1">
      <alignment horizontal="center"/>
    </xf>
    <xf numFmtId="41" fontId="15" fillId="2" borderId="2" xfId="8" applyNumberFormat="1" applyFont="1" applyFill="1" applyBorder="1" applyAlignment="1">
      <alignment horizontal="center"/>
    </xf>
    <xf numFmtId="41" fontId="1" fillId="0" borderId="2" xfId="8" applyNumberFormat="1" applyFont="1" applyFill="1" applyBorder="1" applyAlignment="1">
      <alignment horizontal="center"/>
    </xf>
    <xf numFmtId="41" fontId="6" fillId="3" borderId="2" xfId="0" applyNumberFormat="1" applyFont="1" applyFill="1" applyBorder="1" applyAlignment="1">
      <alignment horizontal="center" vertical="center"/>
    </xf>
    <xf numFmtId="41" fontId="1" fillId="0" borderId="2" xfId="8" applyNumberFormat="1" applyFont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1" fontId="15" fillId="0" borderId="2" xfId="8" applyNumberFormat="1" applyFont="1" applyBorder="1" applyAlignment="1">
      <alignment horizontal="center"/>
    </xf>
    <xf numFmtId="41" fontId="17" fillId="0" borderId="0" xfId="0" applyNumberFormat="1" applyFont="1"/>
    <xf numFmtId="41" fontId="6" fillId="0" borderId="2" xfId="0" applyNumberFormat="1" applyFont="1" applyFill="1" applyBorder="1" applyAlignment="1">
      <alignment horizontal="center" vertical="center"/>
    </xf>
    <xf numFmtId="41" fontId="2" fillId="0" borderId="2" xfId="0" applyNumberFormat="1" applyFont="1" applyFill="1" applyBorder="1" applyAlignment="1">
      <alignment horizontal="center"/>
    </xf>
    <xf numFmtId="41" fontId="2" fillId="0" borderId="2" xfId="0" applyNumberFormat="1" applyFont="1" applyFill="1" applyBorder="1" applyAlignment="1">
      <alignment horizontal="center"/>
    </xf>
    <xf numFmtId="41" fontId="6" fillId="0" borderId="2" xfId="0" applyNumberFormat="1" applyFont="1" applyFill="1" applyBorder="1" applyAlignment="1">
      <alignment horizontal="center" vertical="center"/>
    </xf>
    <xf numFmtId="41" fontId="2" fillId="0" borderId="2" xfId="0" applyNumberFormat="1" applyFont="1" applyFill="1" applyBorder="1" applyAlignment="1">
      <alignment horizontal="center"/>
    </xf>
    <xf numFmtId="41" fontId="3" fillId="0" borderId="2" xfId="0" applyNumberFormat="1" applyFont="1" applyFill="1" applyBorder="1" applyAlignment="1">
      <alignment horizontal="center"/>
    </xf>
    <xf numFmtId="41" fontId="0" fillId="0" borderId="0" xfId="0" applyNumberFormat="1" applyFill="1"/>
    <xf numFmtId="41" fontId="2" fillId="0" borderId="2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6" fillId="0" borderId="0" xfId="0" applyFont="1" applyFill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1" fontId="2" fillId="0" borderId="0" xfId="0" applyNumberFormat="1" applyFont="1" applyFill="1"/>
    <xf numFmtId="0" fontId="1" fillId="0" borderId="2" xfId="0" applyFont="1" applyFill="1" applyBorder="1" applyAlignment="1">
      <alignment horizontal="center" vertical="center" wrapText="1"/>
    </xf>
    <xf numFmtId="1" fontId="2" fillId="0" borderId="2" xfId="0" quotePrefix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1" fontId="2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2" fillId="0" borderId="2" xfId="0" applyFont="1" applyFill="1" applyBorder="1" applyAlignment="1">
      <alignment vertical="center" wrapText="1"/>
    </xf>
    <xf numFmtId="41" fontId="6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1" fontId="6" fillId="0" borderId="0" xfId="0" applyNumberFormat="1" applyFont="1" applyFill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1" fillId="0" borderId="2" xfId="0" applyFont="1" applyFill="1" applyBorder="1" applyAlignment="1">
      <alignment vertical="center" wrapText="1"/>
    </xf>
    <xf numFmtId="0" fontId="6" fillId="0" borderId="2" xfId="0" quotePrefix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1" fontId="5" fillId="0" borderId="2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1" fontId="6" fillId="0" borderId="0" xfId="0" applyNumberFormat="1" applyFont="1" applyFill="1" applyBorder="1" applyAlignment="1">
      <alignment horizontal="center"/>
    </xf>
    <xf numFmtId="41" fontId="6" fillId="0" borderId="2" xfId="0" applyNumberFormat="1" applyFont="1" applyFill="1" applyBorder="1" applyAlignment="1">
      <alignment horizontal="center" vertical="center"/>
    </xf>
    <xf numFmtId="41" fontId="2" fillId="0" borderId="2" xfId="0" applyNumberFormat="1" applyFont="1" applyFill="1" applyBorder="1" applyAlignment="1">
      <alignment horizontal="center" vertical="center"/>
    </xf>
    <xf numFmtId="41" fontId="2" fillId="0" borderId="2" xfId="0" applyNumberFormat="1" applyFont="1" applyFill="1" applyBorder="1" applyAlignment="1">
      <alignment horizontal="center"/>
    </xf>
    <xf numFmtId="41" fontId="1" fillId="0" borderId="2" xfId="0" applyNumberFormat="1" applyFont="1" applyFill="1" applyBorder="1" applyAlignment="1">
      <alignment horizontal="center" wrapText="1"/>
    </xf>
    <xf numFmtId="41" fontId="6" fillId="0" borderId="2" xfId="0" applyNumberFormat="1" applyFont="1" applyFill="1" applyBorder="1" applyAlignment="1">
      <alignment horizontal="center" vertical="center"/>
    </xf>
    <xf numFmtId="41" fontId="2" fillId="0" borderId="2" xfId="0" applyNumberFormat="1" applyFont="1" applyFill="1" applyBorder="1" applyAlignment="1">
      <alignment horizontal="center"/>
    </xf>
    <xf numFmtId="41" fontId="6" fillId="0" borderId="2" xfId="0" applyNumberFormat="1" applyFont="1" applyFill="1" applyBorder="1" applyAlignment="1">
      <alignment horizontal="center" vertical="center"/>
    </xf>
    <xf numFmtId="41" fontId="2" fillId="0" borderId="2" xfId="0" applyNumberFormat="1" applyFont="1" applyFill="1" applyBorder="1" applyAlignment="1">
      <alignment horizontal="center"/>
    </xf>
    <xf numFmtId="41" fontId="2" fillId="0" borderId="2" xfId="0" applyNumberFormat="1" applyFont="1" applyFill="1" applyBorder="1" applyAlignment="1">
      <alignment horizontal="center"/>
    </xf>
    <xf numFmtId="41" fontId="6" fillId="0" borderId="2" xfId="0" applyNumberFormat="1" applyFont="1" applyFill="1" applyBorder="1" applyAlignment="1">
      <alignment horizontal="center" vertical="center"/>
    </xf>
    <xf numFmtId="41" fontId="2" fillId="0" borderId="2" xfId="0" applyNumberFormat="1" applyFont="1" applyFill="1" applyBorder="1" applyAlignment="1">
      <alignment horizontal="center"/>
    </xf>
    <xf numFmtId="41" fontId="2" fillId="0" borderId="2" xfId="0" applyNumberFormat="1" applyFont="1" applyFill="1" applyBorder="1" applyAlignment="1">
      <alignment horizontal="center" vertical="center"/>
    </xf>
    <xf numFmtId="41" fontId="6" fillId="0" borderId="2" xfId="0" applyNumberFormat="1" applyFont="1" applyFill="1" applyBorder="1" applyAlignment="1">
      <alignment horizontal="center" vertical="center"/>
    </xf>
    <xf numFmtId="41" fontId="2" fillId="0" borderId="2" xfId="0" applyNumberFormat="1" applyFont="1" applyFill="1" applyBorder="1" applyAlignment="1">
      <alignment horizontal="center"/>
    </xf>
    <xf numFmtId="41" fontId="2" fillId="0" borderId="2" xfId="0" applyNumberFormat="1" applyFont="1" applyFill="1" applyBorder="1" applyAlignment="1">
      <alignment horizontal="center"/>
    </xf>
    <xf numFmtId="41" fontId="6" fillId="0" borderId="2" xfId="0" applyNumberFormat="1" applyFont="1" applyFill="1" applyBorder="1" applyAlignment="1">
      <alignment horizontal="center" vertical="center"/>
    </xf>
    <xf numFmtId="41" fontId="6" fillId="4" borderId="2" xfId="0" applyNumberFormat="1" applyFont="1" applyFill="1" applyBorder="1" applyAlignment="1">
      <alignment horizontal="center" wrapText="1"/>
    </xf>
    <xf numFmtId="41" fontId="2" fillId="4" borderId="2" xfId="0" applyNumberFormat="1" applyFont="1" applyFill="1" applyBorder="1" applyAlignment="1">
      <alignment horizontal="center"/>
    </xf>
    <xf numFmtId="41" fontId="6" fillId="4" borderId="2" xfId="0" applyNumberFormat="1" applyFont="1" applyFill="1" applyBorder="1" applyAlignment="1">
      <alignment horizontal="center"/>
    </xf>
    <xf numFmtId="41" fontId="1" fillId="4" borderId="2" xfId="0" applyNumberFormat="1" applyFont="1" applyFill="1" applyBorder="1" applyAlignment="1">
      <alignment horizontal="center" vertical="center"/>
    </xf>
    <xf numFmtId="166" fontId="2" fillId="2" borderId="2" xfId="4" applyNumberFormat="1" applyFont="1" applyFill="1" applyBorder="1" applyAlignment="1">
      <alignment horizontal="center" vertical="center" wrapText="1"/>
    </xf>
    <xf numFmtId="41" fontId="2" fillId="0" borderId="2" xfId="0" applyNumberFormat="1" applyFont="1" applyFill="1" applyBorder="1" applyAlignment="1">
      <alignment horizontal="center" vertical="center"/>
    </xf>
    <xf numFmtId="41" fontId="0" fillId="0" borderId="0" xfId="0" applyNumberFormat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2" xfId="8" applyFont="1" applyFill="1" applyBorder="1" applyAlignment="1">
      <alignment vertical="center" wrapText="1"/>
    </xf>
    <xf numFmtId="0" fontId="0" fillId="2" borderId="2" xfId="0" applyFill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left" vertical="center" wrapText="1"/>
    </xf>
    <xf numFmtId="41" fontId="15" fillId="2" borderId="2" xfId="8" applyNumberFormat="1" applyFont="1" applyFill="1" applyBorder="1" applyAlignment="1">
      <alignment horizontal="center" vertical="center"/>
    </xf>
    <xf numFmtId="41" fontId="1" fillId="2" borderId="2" xfId="8" applyNumberFormat="1" applyFont="1" applyFill="1" applyBorder="1" applyAlignment="1">
      <alignment horizontal="center" vertical="center"/>
    </xf>
    <xf numFmtId="41" fontId="6" fillId="0" borderId="1" xfId="0" applyNumberFormat="1" applyFont="1" applyBorder="1" applyAlignment="1">
      <alignment horizontal="center" vertical="center"/>
    </xf>
    <xf numFmtId="41" fontId="6" fillId="0" borderId="3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41" fontId="6" fillId="0" borderId="4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41" fontId="6" fillId="0" borderId="1" xfId="0" applyNumberFormat="1" applyFont="1" applyFill="1" applyBorder="1" applyAlignment="1">
      <alignment horizontal="center" vertical="center"/>
    </xf>
    <xf numFmtId="41" fontId="6" fillId="0" borderId="4" xfId="0" applyNumberFormat="1" applyFont="1" applyFill="1" applyBorder="1" applyAlignment="1">
      <alignment horizontal="center" vertical="center"/>
    </xf>
    <xf numFmtId="41" fontId="6" fillId="0" borderId="3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41" fontId="12" fillId="0" borderId="5" xfId="0" applyNumberFormat="1" applyFont="1" applyFill="1" applyBorder="1" applyAlignment="1">
      <alignment horizontal="right"/>
    </xf>
    <xf numFmtId="41" fontId="12" fillId="0" borderId="6" xfId="0" applyNumberFormat="1" applyFont="1" applyFill="1" applyBorder="1" applyAlignment="1">
      <alignment horizontal="right"/>
    </xf>
    <xf numFmtId="41" fontId="12" fillId="0" borderId="7" xfId="0" applyNumberFormat="1" applyFont="1" applyFill="1" applyBorder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41" fontId="3" fillId="0" borderId="0" xfId="0" applyNumberFormat="1" applyFont="1" applyFill="1" applyAlignment="1">
      <alignment horizontal="center" vertical="center"/>
    </xf>
    <xf numFmtId="41" fontId="2" fillId="0" borderId="2" xfId="0" applyNumberFormat="1" applyFont="1" applyFill="1" applyBorder="1" applyAlignment="1">
      <alignment horizontal="center" vertical="center" wrapText="1"/>
    </xf>
    <xf numFmtId="41" fontId="2" fillId="0" borderId="2" xfId="0" applyNumberFormat="1" applyFont="1" applyFill="1" applyBorder="1" applyAlignment="1">
      <alignment horizontal="center"/>
    </xf>
    <xf numFmtId="41" fontId="2" fillId="0" borderId="2" xfId="0" applyNumberFormat="1" applyFont="1" applyFill="1" applyBorder="1" applyAlignment="1">
      <alignment horizontal="center" vertical="center" textRotation="90" wrapText="1"/>
    </xf>
    <xf numFmtId="41" fontId="2" fillId="0" borderId="2" xfId="0" applyNumberFormat="1" applyFont="1" applyFill="1" applyBorder="1" applyAlignment="1">
      <alignment horizontal="center" vertical="center"/>
    </xf>
    <xf numFmtId="41" fontId="6" fillId="0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41" fontId="6" fillId="0" borderId="2" xfId="0" applyNumberFormat="1" applyFont="1" applyBorder="1" applyAlignment="1">
      <alignment horizontal="center"/>
    </xf>
    <xf numFmtId="41" fontId="0" fillId="0" borderId="2" xfId="0" applyNumberFormat="1" applyBorder="1" applyAlignment="1">
      <alignment horizontal="center"/>
    </xf>
    <xf numFmtId="41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11" fillId="0" borderId="2" xfId="5" applyNumberFormat="1" applyFont="1" applyFill="1" applyBorder="1" applyAlignment="1" applyProtection="1">
      <alignment horizontal="center" vertical="center" textRotation="90" wrapText="1"/>
    </xf>
  </cellXfs>
  <cellStyles count="9">
    <cellStyle name="Excel Built-in Comma" xfId="5"/>
    <cellStyle name="Excel Built-in Normal" xfId="2"/>
    <cellStyle name="Normal_Sheet2" xfId="1"/>
    <cellStyle name="Обычный" xfId="0" builtinId="0"/>
    <cellStyle name="Обычный 2" xfId="4"/>
    <cellStyle name="Обычный 5" xfId="3"/>
    <cellStyle name="Обычный_СТАЦИОНАР (ГОБУЗ НОКБ)" xfId="8"/>
    <cellStyle name="Пояснение" xfId="7" builtinId="53"/>
    <cellStyle name="Финансовый" xfId="6" builtinId="3"/>
  </cellStyles>
  <dxfs count="0"/>
  <tableStyles count="0" defaultTableStyle="TableStyleMedium2" defaultPivotStyle="PivotStyleLight16"/>
  <colors>
    <mruColors>
      <color rgb="FFFF66FF"/>
      <color rgb="FF40ED33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60"/>
  <sheetViews>
    <sheetView tabSelected="1" zoomScale="70" zoomScaleNormal="70" workbookViewId="0">
      <pane ySplit="12" topLeftCell="A13" activePane="bottomLeft" state="frozen"/>
      <selection pane="bottomLeft" activeCell="A13" sqref="A13"/>
    </sheetView>
  </sheetViews>
  <sheetFormatPr defaultRowHeight="18.75" x14ac:dyDescent="0.25"/>
  <cols>
    <col min="1" max="1" width="7.85546875" style="69" customWidth="1"/>
    <col min="2" max="2" width="8.85546875" style="59" customWidth="1"/>
    <col min="3" max="3" width="12.28515625" style="8" customWidth="1"/>
    <col min="4" max="4" width="47.85546875" style="8" customWidth="1"/>
    <col min="5" max="5" width="13.85546875" style="8" customWidth="1"/>
    <col min="6" max="6" width="14.28515625" style="8" customWidth="1"/>
    <col min="7" max="7" width="13" style="8" customWidth="1"/>
    <col min="8" max="8" width="13.5703125" style="8" customWidth="1"/>
    <col min="9" max="9" width="13.28515625" style="8" customWidth="1"/>
    <col min="10" max="10" width="12.28515625" style="8" customWidth="1"/>
    <col min="11" max="11" width="14.140625" style="8" customWidth="1"/>
    <col min="12" max="12" width="12.5703125" style="8" customWidth="1"/>
    <col min="13" max="13" width="13.28515625" style="8" customWidth="1"/>
    <col min="14" max="14" width="13" style="8" customWidth="1"/>
    <col min="15" max="15" width="13.140625" style="8" customWidth="1"/>
    <col min="16" max="16" width="14" style="8" customWidth="1"/>
    <col min="17" max="17" width="12.85546875" style="8" customWidth="1"/>
    <col min="18" max="18" width="12.28515625" style="8" customWidth="1"/>
    <col min="19" max="19" width="12.5703125" style="8" customWidth="1"/>
    <col min="20" max="16384" width="9.140625" style="8"/>
  </cols>
  <sheetData>
    <row r="1" spans="1:19" x14ac:dyDescent="0.3">
      <c r="A1" s="67"/>
      <c r="B1" s="56"/>
      <c r="C1" s="7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 t="s">
        <v>93</v>
      </c>
      <c r="R1" s="6"/>
      <c r="S1" s="6"/>
    </row>
    <row r="2" spans="1:19" x14ac:dyDescent="0.3">
      <c r="A2" s="67"/>
      <c r="B2" s="56"/>
      <c r="C2" s="7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 t="s">
        <v>16</v>
      </c>
      <c r="R2" s="6"/>
      <c r="S2" s="6"/>
    </row>
    <row r="3" spans="1:19" x14ac:dyDescent="0.3">
      <c r="A3" s="67"/>
      <c r="B3" s="56"/>
      <c r="C3" s="7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 t="s">
        <v>92</v>
      </c>
      <c r="R3" s="6"/>
      <c r="S3" s="6"/>
    </row>
    <row r="4" spans="1:19" x14ac:dyDescent="0.3">
      <c r="A4" s="67"/>
      <c r="B4" s="56"/>
      <c r="C4" s="7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</row>
    <row r="5" spans="1:19" ht="18.75" customHeight="1" x14ac:dyDescent="0.25">
      <c r="A5" s="179" t="s">
        <v>17</v>
      </c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</row>
    <row r="8" spans="1:19" x14ac:dyDescent="0.25">
      <c r="A8" s="180" t="s">
        <v>5</v>
      </c>
      <c r="B8" s="182" t="s">
        <v>9</v>
      </c>
      <c r="C8" s="180" t="s">
        <v>10</v>
      </c>
      <c r="D8" s="180" t="s">
        <v>11</v>
      </c>
      <c r="E8" s="180" t="s">
        <v>15</v>
      </c>
      <c r="F8" s="180"/>
      <c r="G8" s="180"/>
      <c r="H8" s="183" t="s">
        <v>8</v>
      </c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</row>
    <row r="9" spans="1:19" ht="37.5" customHeight="1" x14ac:dyDescent="0.25">
      <c r="A9" s="180"/>
      <c r="B9" s="182"/>
      <c r="C9" s="180"/>
      <c r="D9" s="180"/>
      <c r="E9" s="180"/>
      <c r="F9" s="180"/>
      <c r="G9" s="180"/>
      <c r="H9" s="183" t="s">
        <v>1</v>
      </c>
      <c r="I9" s="183"/>
      <c r="J9" s="183"/>
      <c r="K9" s="183" t="s">
        <v>2</v>
      </c>
      <c r="L9" s="183"/>
      <c r="M9" s="183"/>
      <c r="N9" s="183" t="s">
        <v>3</v>
      </c>
      <c r="O9" s="183"/>
      <c r="P9" s="183"/>
      <c r="Q9" s="183" t="s">
        <v>4</v>
      </c>
      <c r="R9" s="183"/>
      <c r="S9" s="183"/>
    </row>
    <row r="10" spans="1:19" ht="15" customHeight="1" x14ac:dyDescent="0.3">
      <c r="A10" s="180"/>
      <c r="B10" s="182"/>
      <c r="C10" s="180"/>
      <c r="D10" s="180"/>
      <c r="E10" s="180" t="s">
        <v>7</v>
      </c>
      <c r="F10" s="181" t="s">
        <v>6</v>
      </c>
      <c r="G10" s="181"/>
      <c r="H10" s="180" t="s">
        <v>0</v>
      </c>
      <c r="I10" s="181" t="s">
        <v>6</v>
      </c>
      <c r="J10" s="181"/>
      <c r="K10" s="180" t="s">
        <v>0</v>
      </c>
      <c r="L10" s="181" t="s">
        <v>6</v>
      </c>
      <c r="M10" s="181"/>
      <c r="N10" s="180" t="s">
        <v>0</v>
      </c>
      <c r="O10" s="181" t="s">
        <v>6</v>
      </c>
      <c r="P10" s="181"/>
      <c r="Q10" s="180" t="s">
        <v>0</v>
      </c>
      <c r="R10" s="181" t="s">
        <v>6</v>
      </c>
      <c r="S10" s="181"/>
    </row>
    <row r="11" spans="1:19" ht="163.5" customHeight="1" x14ac:dyDescent="0.25">
      <c r="A11" s="180"/>
      <c r="B11" s="182"/>
      <c r="C11" s="180"/>
      <c r="D11" s="180"/>
      <c r="E11" s="180"/>
      <c r="F11" s="197" t="s">
        <v>13</v>
      </c>
      <c r="G11" s="197" t="s">
        <v>12</v>
      </c>
      <c r="H11" s="180"/>
      <c r="I11" s="197" t="s">
        <v>13</v>
      </c>
      <c r="J11" s="197" t="s">
        <v>12</v>
      </c>
      <c r="K11" s="180"/>
      <c r="L11" s="197" t="s">
        <v>13</v>
      </c>
      <c r="M11" s="197" t="s">
        <v>12</v>
      </c>
      <c r="N11" s="180"/>
      <c r="O11" s="197" t="s">
        <v>13</v>
      </c>
      <c r="P11" s="197" t="s">
        <v>12</v>
      </c>
      <c r="Q11" s="180"/>
      <c r="R11" s="197" t="s">
        <v>13</v>
      </c>
      <c r="S11" s="197" t="s">
        <v>12</v>
      </c>
    </row>
    <row r="12" spans="1:19" x14ac:dyDescent="0.25">
      <c r="A12" s="10">
        <v>1</v>
      </c>
      <c r="B12" s="10">
        <v>2</v>
      </c>
      <c r="C12" s="10">
        <v>3</v>
      </c>
      <c r="D12" s="78">
        <v>4</v>
      </c>
      <c r="E12" s="11">
        <v>5</v>
      </c>
      <c r="F12" s="11">
        <f>+E12+1</f>
        <v>6</v>
      </c>
      <c r="G12" s="11">
        <f t="shared" ref="G12:S12" si="0">+F12+1</f>
        <v>7</v>
      </c>
      <c r="H12" s="11">
        <f t="shared" si="0"/>
        <v>8</v>
      </c>
      <c r="I12" s="11">
        <f t="shared" si="0"/>
        <v>9</v>
      </c>
      <c r="J12" s="11">
        <f t="shared" si="0"/>
        <v>10</v>
      </c>
      <c r="K12" s="11">
        <f t="shared" si="0"/>
        <v>11</v>
      </c>
      <c r="L12" s="11">
        <f t="shared" si="0"/>
        <v>12</v>
      </c>
      <c r="M12" s="11">
        <f t="shared" si="0"/>
        <v>13</v>
      </c>
      <c r="N12" s="11">
        <f t="shared" si="0"/>
        <v>14</v>
      </c>
      <c r="O12" s="11">
        <f t="shared" si="0"/>
        <v>15</v>
      </c>
      <c r="P12" s="11">
        <f t="shared" si="0"/>
        <v>16</v>
      </c>
      <c r="Q12" s="11">
        <f t="shared" si="0"/>
        <v>17</v>
      </c>
      <c r="R12" s="11">
        <f t="shared" si="0"/>
        <v>18</v>
      </c>
      <c r="S12" s="11">
        <f t="shared" si="0"/>
        <v>19</v>
      </c>
    </row>
    <row r="13" spans="1:19" x14ac:dyDescent="0.3">
      <c r="A13" s="68">
        <v>1</v>
      </c>
      <c r="B13" s="76">
        <v>1</v>
      </c>
      <c r="C13" s="2"/>
      <c r="D13" s="15" t="s">
        <v>18</v>
      </c>
      <c r="E13" s="65">
        <f t="shared" ref="E13:E18" si="1">+F13+G13</f>
        <v>2328</v>
      </c>
      <c r="F13" s="65">
        <f t="shared" ref="F13:G18" si="2">+I13+L13+O13+R13</f>
        <v>822</v>
      </c>
      <c r="G13" s="65">
        <f t="shared" si="2"/>
        <v>1506</v>
      </c>
      <c r="H13" s="65">
        <f t="shared" ref="H13:H18" si="3">+I13+J13</f>
        <v>488</v>
      </c>
      <c r="I13" s="65">
        <f>SUM(I14:I18)</f>
        <v>180</v>
      </c>
      <c r="J13" s="65">
        <f>SUM(J14:J18)</f>
        <v>308</v>
      </c>
      <c r="K13" s="65">
        <f t="shared" ref="K13:K18" si="4">+L13+M13</f>
        <v>509</v>
      </c>
      <c r="L13" s="65">
        <f>SUM(L14:L18)</f>
        <v>191</v>
      </c>
      <c r="M13" s="65">
        <f>SUM(M14:M18)</f>
        <v>318</v>
      </c>
      <c r="N13" s="65">
        <f t="shared" ref="N13:N18" si="5">+O13+P13</f>
        <v>1143</v>
      </c>
      <c r="O13" s="65">
        <f>SUM(O14:O18)</f>
        <v>364</v>
      </c>
      <c r="P13" s="65">
        <f>SUM(P14:P18)</f>
        <v>779</v>
      </c>
      <c r="Q13" s="65">
        <f t="shared" ref="Q13:Q18" si="6">+R13+S13</f>
        <v>188</v>
      </c>
      <c r="R13" s="65">
        <f>SUM(R14:R18)</f>
        <v>87</v>
      </c>
      <c r="S13" s="65">
        <f>SUM(S14:S18)</f>
        <v>101</v>
      </c>
    </row>
    <row r="14" spans="1:19" x14ac:dyDescent="0.3">
      <c r="A14" s="167"/>
      <c r="B14" s="170"/>
      <c r="C14" s="46">
        <v>11</v>
      </c>
      <c r="D14" s="47" t="s">
        <v>70</v>
      </c>
      <c r="E14" s="93">
        <f t="shared" si="1"/>
        <v>136</v>
      </c>
      <c r="F14" s="93">
        <f t="shared" si="2"/>
        <v>14</v>
      </c>
      <c r="G14" s="93">
        <f t="shared" si="2"/>
        <v>122</v>
      </c>
      <c r="H14" s="93">
        <f t="shared" si="3"/>
        <v>0</v>
      </c>
      <c r="I14" s="132">
        <v>0</v>
      </c>
      <c r="J14" s="132">
        <v>0</v>
      </c>
      <c r="K14" s="132">
        <f t="shared" si="4"/>
        <v>7</v>
      </c>
      <c r="L14" s="140">
        <v>3</v>
      </c>
      <c r="M14" s="140">
        <v>4</v>
      </c>
      <c r="N14" s="140">
        <f t="shared" si="5"/>
        <v>116</v>
      </c>
      <c r="O14" s="140">
        <v>9</v>
      </c>
      <c r="P14" s="140">
        <v>107</v>
      </c>
      <c r="Q14" s="95">
        <f t="shared" si="6"/>
        <v>13</v>
      </c>
      <c r="R14" s="95">
        <v>2</v>
      </c>
      <c r="S14" s="95">
        <v>11</v>
      </c>
    </row>
    <row r="15" spans="1:19" x14ac:dyDescent="0.3">
      <c r="A15" s="168"/>
      <c r="B15" s="171"/>
      <c r="C15" s="46">
        <v>12</v>
      </c>
      <c r="D15" s="47" t="s">
        <v>67</v>
      </c>
      <c r="E15" s="70">
        <f t="shared" si="1"/>
        <v>137</v>
      </c>
      <c r="F15" s="70">
        <f t="shared" si="2"/>
        <v>50</v>
      </c>
      <c r="G15" s="70">
        <f t="shared" si="2"/>
        <v>87</v>
      </c>
      <c r="H15" s="70">
        <f t="shared" si="3"/>
        <v>33</v>
      </c>
      <c r="I15" s="132">
        <v>6</v>
      </c>
      <c r="J15" s="132">
        <v>27</v>
      </c>
      <c r="K15" s="132">
        <f t="shared" si="4"/>
        <v>1</v>
      </c>
      <c r="L15" s="140">
        <v>1</v>
      </c>
      <c r="M15" s="140">
        <v>0</v>
      </c>
      <c r="N15" s="140">
        <f t="shared" si="5"/>
        <v>72</v>
      </c>
      <c r="O15" s="147">
        <v>32</v>
      </c>
      <c r="P15" s="147">
        <v>40</v>
      </c>
      <c r="Q15" s="95">
        <f t="shared" si="6"/>
        <v>31</v>
      </c>
      <c r="R15" s="147">
        <v>11</v>
      </c>
      <c r="S15" s="147">
        <v>20</v>
      </c>
    </row>
    <row r="16" spans="1:19" x14ac:dyDescent="0.3">
      <c r="A16" s="168"/>
      <c r="B16" s="171"/>
      <c r="C16" s="46">
        <v>29</v>
      </c>
      <c r="D16" s="47" t="s">
        <v>57</v>
      </c>
      <c r="E16" s="70">
        <f t="shared" si="1"/>
        <v>906</v>
      </c>
      <c r="F16" s="70">
        <f t="shared" si="2"/>
        <v>326</v>
      </c>
      <c r="G16" s="70">
        <f t="shared" si="2"/>
        <v>580</v>
      </c>
      <c r="H16" s="70">
        <f t="shared" si="3"/>
        <v>146</v>
      </c>
      <c r="I16" s="132">
        <v>57</v>
      </c>
      <c r="J16" s="132">
        <v>89</v>
      </c>
      <c r="K16" s="132">
        <f t="shared" si="4"/>
        <v>166</v>
      </c>
      <c r="L16" s="140">
        <v>69</v>
      </c>
      <c r="M16" s="140">
        <v>97</v>
      </c>
      <c r="N16" s="140">
        <f t="shared" si="5"/>
        <v>504</v>
      </c>
      <c r="O16" s="140">
        <v>168</v>
      </c>
      <c r="P16" s="140">
        <v>336</v>
      </c>
      <c r="Q16" s="95">
        <f t="shared" si="6"/>
        <v>90</v>
      </c>
      <c r="R16" s="95">
        <v>32</v>
      </c>
      <c r="S16" s="95">
        <v>58</v>
      </c>
    </row>
    <row r="17" spans="1:19" x14ac:dyDescent="0.3">
      <c r="A17" s="168"/>
      <c r="B17" s="171"/>
      <c r="C17" s="46">
        <v>75</v>
      </c>
      <c r="D17" s="47" t="s">
        <v>76</v>
      </c>
      <c r="E17" s="93">
        <f t="shared" si="1"/>
        <v>126</v>
      </c>
      <c r="F17" s="93">
        <f t="shared" si="2"/>
        <v>43</v>
      </c>
      <c r="G17" s="93">
        <f t="shared" si="2"/>
        <v>83</v>
      </c>
      <c r="H17" s="93">
        <f t="shared" si="3"/>
        <v>13</v>
      </c>
      <c r="I17" s="132">
        <v>5</v>
      </c>
      <c r="J17" s="132">
        <v>8</v>
      </c>
      <c r="K17" s="132">
        <f t="shared" si="4"/>
        <v>16</v>
      </c>
      <c r="L17" s="140">
        <v>10</v>
      </c>
      <c r="M17" s="140">
        <v>6</v>
      </c>
      <c r="N17" s="140">
        <f t="shared" si="5"/>
        <v>85</v>
      </c>
      <c r="O17" s="140">
        <v>24</v>
      </c>
      <c r="P17" s="140">
        <v>61</v>
      </c>
      <c r="Q17" s="95">
        <f t="shared" si="6"/>
        <v>12</v>
      </c>
      <c r="R17" s="95">
        <v>4</v>
      </c>
      <c r="S17" s="95">
        <v>8</v>
      </c>
    </row>
    <row r="18" spans="1:19" x14ac:dyDescent="0.3">
      <c r="A18" s="169"/>
      <c r="B18" s="172"/>
      <c r="C18" s="46">
        <v>77</v>
      </c>
      <c r="D18" s="47" t="s">
        <v>68</v>
      </c>
      <c r="E18" s="70">
        <f t="shared" si="1"/>
        <v>1023</v>
      </c>
      <c r="F18" s="70">
        <f t="shared" si="2"/>
        <v>389</v>
      </c>
      <c r="G18" s="70">
        <f t="shared" si="2"/>
        <v>634</v>
      </c>
      <c r="H18" s="70">
        <f t="shared" si="3"/>
        <v>296</v>
      </c>
      <c r="I18" s="132">
        <v>112</v>
      </c>
      <c r="J18" s="132">
        <v>184</v>
      </c>
      <c r="K18" s="132">
        <f t="shared" si="4"/>
        <v>319</v>
      </c>
      <c r="L18" s="140">
        <v>108</v>
      </c>
      <c r="M18" s="140">
        <v>211</v>
      </c>
      <c r="N18" s="140">
        <f t="shared" si="5"/>
        <v>366</v>
      </c>
      <c r="O18" s="140">
        <v>131</v>
      </c>
      <c r="P18" s="140">
        <v>235</v>
      </c>
      <c r="Q18" s="95">
        <f t="shared" si="6"/>
        <v>42</v>
      </c>
      <c r="R18" s="95">
        <v>38</v>
      </c>
      <c r="S18" s="137">
        <v>4</v>
      </c>
    </row>
    <row r="19" spans="1:19" x14ac:dyDescent="0.3">
      <c r="A19" s="68">
        <v>2</v>
      </c>
      <c r="B19" s="77">
        <v>2</v>
      </c>
      <c r="C19" s="2"/>
      <c r="D19" s="15" t="s">
        <v>19</v>
      </c>
      <c r="E19" s="16">
        <f>+F19+G19</f>
        <v>450</v>
      </c>
      <c r="F19" s="16">
        <f>+I19+L19+O19+R19</f>
        <v>135</v>
      </c>
      <c r="G19" s="16">
        <f>+J19+M19+P19+S19</f>
        <v>315</v>
      </c>
      <c r="H19" s="16">
        <f>+I19+J19</f>
        <v>0</v>
      </c>
      <c r="I19" s="16">
        <f>SUM(I20:I25)</f>
        <v>0</v>
      </c>
      <c r="J19" s="16">
        <f>SUM(J20:J25)</f>
        <v>0</v>
      </c>
      <c r="K19" s="16">
        <f>+L19+M19</f>
        <v>28</v>
      </c>
      <c r="L19" s="16">
        <f>SUM(L20:L25)</f>
        <v>8</v>
      </c>
      <c r="M19" s="16">
        <f>SUM(M20:M25)</f>
        <v>20</v>
      </c>
      <c r="N19" s="16">
        <f>+O19+P19</f>
        <v>212</v>
      </c>
      <c r="O19" s="16">
        <f>SUM(O20:O25)</f>
        <v>64</v>
      </c>
      <c r="P19" s="16">
        <f>SUM(P20:P25)</f>
        <v>148</v>
      </c>
      <c r="Q19" s="16">
        <f>+R19+S19</f>
        <v>210</v>
      </c>
      <c r="R19" s="16">
        <f>SUM(R20:R25)</f>
        <v>63</v>
      </c>
      <c r="S19" s="16">
        <f>SUM(S20:S25)</f>
        <v>147</v>
      </c>
    </row>
    <row r="20" spans="1:19" x14ac:dyDescent="0.3">
      <c r="A20" s="184"/>
      <c r="B20" s="185"/>
      <c r="C20" s="44">
        <v>4</v>
      </c>
      <c r="D20" s="48" t="s">
        <v>69</v>
      </c>
      <c r="E20" s="71">
        <f t="shared" ref="E20:E25" si="7">+F20+G20</f>
        <v>82</v>
      </c>
      <c r="F20" s="71">
        <f t="shared" ref="F20:G25" si="8">+I20+L20+O20+R20</f>
        <v>23</v>
      </c>
      <c r="G20" s="71">
        <f t="shared" si="8"/>
        <v>59</v>
      </c>
      <c r="H20" s="71">
        <f t="shared" ref="H20:H25" si="9">+I20+J20</f>
        <v>0</v>
      </c>
      <c r="I20" s="12">
        <v>0</v>
      </c>
      <c r="J20" s="12">
        <v>0</v>
      </c>
      <c r="K20" s="12">
        <f t="shared" ref="K20:K25" si="10">+L20+M20</f>
        <v>24</v>
      </c>
      <c r="L20" s="12">
        <v>8</v>
      </c>
      <c r="M20" s="12">
        <v>16</v>
      </c>
      <c r="N20" s="12">
        <f t="shared" ref="N20:N25" si="11">+O20+P20</f>
        <v>41</v>
      </c>
      <c r="O20" s="12">
        <v>10</v>
      </c>
      <c r="P20" s="12">
        <v>31</v>
      </c>
      <c r="Q20" s="12">
        <f t="shared" ref="Q20:Q25" si="12">+R20+S20</f>
        <v>17</v>
      </c>
      <c r="R20" s="12">
        <v>5</v>
      </c>
      <c r="S20" s="12">
        <v>12</v>
      </c>
    </row>
    <row r="21" spans="1:19" x14ac:dyDescent="0.3">
      <c r="A21" s="184"/>
      <c r="B21" s="185"/>
      <c r="C21" s="46">
        <v>11</v>
      </c>
      <c r="D21" s="47" t="s">
        <v>70</v>
      </c>
      <c r="E21" s="71">
        <f t="shared" si="7"/>
        <v>22</v>
      </c>
      <c r="F21" s="71">
        <f t="shared" si="8"/>
        <v>7</v>
      </c>
      <c r="G21" s="71">
        <f t="shared" si="8"/>
        <v>15</v>
      </c>
      <c r="H21" s="71">
        <f t="shared" si="9"/>
        <v>0</v>
      </c>
      <c r="I21" s="12">
        <v>0</v>
      </c>
      <c r="J21" s="12">
        <v>0</v>
      </c>
      <c r="K21" s="12">
        <f t="shared" si="10"/>
        <v>0</v>
      </c>
      <c r="L21" s="12">
        <v>0</v>
      </c>
      <c r="M21" s="12">
        <v>0</v>
      </c>
      <c r="N21" s="12">
        <f t="shared" si="11"/>
        <v>9</v>
      </c>
      <c r="O21" s="12">
        <v>3</v>
      </c>
      <c r="P21" s="12">
        <v>6</v>
      </c>
      <c r="Q21" s="12">
        <f t="shared" si="12"/>
        <v>13</v>
      </c>
      <c r="R21" s="12">
        <v>4</v>
      </c>
      <c r="S21" s="12">
        <v>9</v>
      </c>
    </row>
    <row r="22" spans="1:19" x14ac:dyDescent="0.3">
      <c r="A22" s="184"/>
      <c r="B22" s="185"/>
      <c r="C22" s="44">
        <v>21</v>
      </c>
      <c r="D22" s="48" t="s">
        <v>72</v>
      </c>
      <c r="E22" s="71">
        <f t="shared" si="7"/>
        <v>22</v>
      </c>
      <c r="F22" s="71">
        <f t="shared" si="8"/>
        <v>7</v>
      </c>
      <c r="G22" s="71">
        <f t="shared" si="8"/>
        <v>15</v>
      </c>
      <c r="H22" s="71">
        <f t="shared" si="9"/>
        <v>0</v>
      </c>
      <c r="I22" s="12">
        <v>0</v>
      </c>
      <c r="J22" s="12">
        <v>0</v>
      </c>
      <c r="K22" s="12">
        <f t="shared" si="10"/>
        <v>0</v>
      </c>
      <c r="L22" s="12">
        <v>0</v>
      </c>
      <c r="M22" s="12">
        <v>0</v>
      </c>
      <c r="N22" s="12">
        <f t="shared" si="11"/>
        <v>9</v>
      </c>
      <c r="O22" s="12">
        <v>3</v>
      </c>
      <c r="P22" s="12">
        <v>6</v>
      </c>
      <c r="Q22" s="12">
        <f t="shared" si="12"/>
        <v>13</v>
      </c>
      <c r="R22" s="12">
        <v>4</v>
      </c>
      <c r="S22" s="12">
        <v>9</v>
      </c>
    </row>
    <row r="23" spans="1:19" x14ac:dyDescent="0.3">
      <c r="A23" s="184"/>
      <c r="B23" s="185"/>
      <c r="C23" s="46">
        <v>53</v>
      </c>
      <c r="D23" s="47" t="s">
        <v>14</v>
      </c>
      <c r="E23" s="71">
        <f t="shared" si="7"/>
        <v>89</v>
      </c>
      <c r="F23" s="71">
        <f t="shared" si="8"/>
        <v>27</v>
      </c>
      <c r="G23" s="71">
        <f t="shared" si="8"/>
        <v>62</v>
      </c>
      <c r="H23" s="71">
        <f t="shared" si="9"/>
        <v>0</v>
      </c>
      <c r="I23" s="12">
        <v>0</v>
      </c>
      <c r="J23" s="12">
        <v>0</v>
      </c>
      <c r="K23" s="12">
        <f t="shared" si="10"/>
        <v>0</v>
      </c>
      <c r="L23" s="12">
        <v>0</v>
      </c>
      <c r="M23" s="12">
        <v>0</v>
      </c>
      <c r="N23" s="12">
        <f t="shared" si="11"/>
        <v>35</v>
      </c>
      <c r="O23" s="12">
        <v>11</v>
      </c>
      <c r="P23" s="12">
        <v>24</v>
      </c>
      <c r="Q23" s="12">
        <f t="shared" si="12"/>
        <v>54</v>
      </c>
      <c r="R23" s="12">
        <v>16</v>
      </c>
      <c r="S23" s="12">
        <v>38</v>
      </c>
    </row>
    <row r="24" spans="1:19" x14ac:dyDescent="0.3">
      <c r="A24" s="184"/>
      <c r="B24" s="185"/>
      <c r="C24" s="44">
        <v>68</v>
      </c>
      <c r="D24" s="48" t="s">
        <v>59</v>
      </c>
      <c r="E24" s="71">
        <f t="shared" si="7"/>
        <v>147</v>
      </c>
      <c r="F24" s="71">
        <f t="shared" si="8"/>
        <v>45</v>
      </c>
      <c r="G24" s="71">
        <f t="shared" si="8"/>
        <v>102</v>
      </c>
      <c r="H24" s="71">
        <f t="shared" si="9"/>
        <v>0</v>
      </c>
      <c r="I24" s="12">
        <v>0</v>
      </c>
      <c r="J24" s="12">
        <v>0</v>
      </c>
      <c r="K24" s="12">
        <f t="shared" si="10"/>
        <v>4</v>
      </c>
      <c r="L24" s="12">
        <v>0</v>
      </c>
      <c r="M24" s="12">
        <v>4</v>
      </c>
      <c r="N24" s="12">
        <f t="shared" si="11"/>
        <v>88</v>
      </c>
      <c r="O24" s="12">
        <v>28</v>
      </c>
      <c r="P24" s="12">
        <v>60</v>
      </c>
      <c r="Q24" s="12">
        <f t="shared" si="12"/>
        <v>55</v>
      </c>
      <c r="R24" s="12">
        <v>17</v>
      </c>
      <c r="S24" s="12">
        <v>38</v>
      </c>
    </row>
    <row r="25" spans="1:19" x14ac:dyDescent="0.3">
      <c r="A25" s="184"/>
      <c r="B25" s="185"/>
      <c r="C25" s="46">
        <v>100</v>
      </c>
      <c r="D25" s="47" t="s">
        <v>63</v>
      </c>
      <c r="E25" s="71">
        <f t="shared" si="7"/>
        <v>88</v>
      </c>
      <c r="F25" s="71">
        <f t="shared" si="8"/>
        <v>26</v>
      </c>
      <c r="G25" s="71">
        <f t="shared" si="8"/>
        <v>62</v>
      </c>
      <c r="H25" s="71">
        <f t="shared" si="9"/>
        <v>0</v>
      </c>
      <c r="I25" s="12">
        <v>0</v>
      </c>
      <c r="J25" s="12">
        <v>0</v>
      </c>
      <c r="K25" s="12">
        <f t="shared" si="10"/>
        <v>0</v>
      </c>
      <c r="L25" s="12">
        <v>0</v>
      </c>
      <c r="M25" s="12">
        <v>0</v>
      </c>
      <c r="N25" s="12">
        <f t="shared" si="11"/>
        <v>30</v>
      </c>
      <c r="O25" s="12">
        <v>9</v>
      </c>
      <c r="P25" s="12">
        <v>21</v>
      </c>
      <c r="Q25" s="12">
        <f t="shared" si="12"/>
        <v>58</v>
      </c>
      <c r="R25" s="12">
        <v>17</v>
      </c>
      <c r="S25" s="12">
        <v>41</v>
      </c>
    </row>
    <row r="26" spans="1:19" x14ac:dyDescent="0.3">
      <c r="A26" s="68">
        <v>3</v>
      </c>
      <c r="B26" s="77">
        <v>11</v>
      </c>
      <c r="C26" s="2"/>
      <c r="D26" s="15" t="s">
        <v>20</v>
      </c>
      <c r="E26" s="65">
        <f>+F26+G26</f>
        <v>2591</v>
      </c>
      <c r="F26" s="65">
        <f>+I26+L26+O26+R26</f>
        <v>974</v>
      </c>
      <c r="G26" s="65">
        <f>+J26+M26+P26+S26</f>
        <v>1617</v>
      </c>
      <c r="H26" s="65">
        <f>+I26+J26</f>
        <v>176</v>
      </c>
      <c r="I26" s="65">
        <f>SUM(I27:I35)</f>
        <v>64</v>
      </c>
      <c r="J26" s="65">
        <f>SUM(J27:J35)</f>
        <v>112</v>
      </c>
      <c r="K26" s="65">
        <f>+L26+M26</f>
        <v>434</v>
      </c>
      <c r="L26" s="65">
        <f>SUM(L27:L35)</f>
        <v>135</v>
      </c>
      <c r="M26" s="65">
        <f>SUM(M27:M35)</f>
        <v>299</v>
      </c>
      <c r="N26" s="65">
        <f>+O26+P26</f>
        <v>1082</v>
      </c>
      <c r="O26" s="65">
        <f>SUM(O27:O35)</f>
        <v>427</v>
      </c>
      <c r="P26" s="65">
        <f>SUM(P27:P35)</f>
        <v>655</v>
      </c>
      <c r="Q26" s="65">
        <f>+R26+S26</f>
        <v>899</v>
      </c>
      <c r="R26" s="65">
        <f>SUM(R27:R35)</f>
        <v>348</v>
      </c>
      <c r="S26" s="65">
        <f>SUM(S27:S35)</f>
        <v>551</v>
      </c>
    </row>
    <row r="27" spans="1:19" x14ac:dyDescent="0.3">
      <c r="A27" s="184"/>
      <c r="B27" s="185"/>
      <c r="C27" s="46">
        <v>29</v>
      </c>
      <c r="D27" s="47" t="s">
        <v>57</v>
      </c>
      <c r="E27" s="70">
        <f t="shared" ref="E27:E35" si="13">+F27+G27</f>
        <v>141</v>
      </c>
      <c r="F27" s="70">
        <f t="shared" ref="F27:G35" si="14">+I27+L27+O27+R27</f>
        <v>69</v>
      </c>
      <c r="G27" s="70">
        <f t="shared" si="14"/>
        <v>72</v>
      </c>
      <c r="H27" s="70">
        <f t="shared" ref="H27:H35" si="15">+I27+J27</f>
        <v>0</v>
      </c>
      <c r="I27" s="70">
        <v>0</v>
      </c>
      <c r="J27" s="70">
        <v>0</v>
      </c>
      <c r="K27" s="70">
        <f t="shared" ref="K27:K35" si="16">+L27+M27</f>
        <v>0</v>
      </c>
      <c r="L27" s="140">
        <v>0</v>
      </c>
      <c r="M27" s="140">
        <v>0</v>
      </c>
      <c r="N27" s="140">
        <f t="shared" ref="N27:N35" si="17">+O27+P27</f>
        <v>99</v>
      </c>
      <c r="O27" s="140">
        <v>37</v>
      </c>
      <c r="P27" s="140">
        <v>62</v>
      </c>
      <c r="Q27" s="70">
        <f t="shared" ref="Q27:Q35" si="18">+R27+S27</f>
        <v>42</v>
      </c>
      <c r="R27" s="147">
        <v>32</v>
      </c>
      <c r="S27" s="147">
        <v>10</v>
      </c>
    </row>
    <row r="28" spans="1:19" x14ac:dyDescent="0.3">
      <c r="A28" s="184"/>
      <c r="B28" s="185"/>
      <c r="C28" s="46">
        <v>53</v>
      </c>
      <c r="D28" s="47" t="s">
        <v>14</v>
      </c>
      <c r="E28" s="70">
        <f t="shared" si="13"/>
        <v>278</v>
      </c>
      <c r="F28" s="70">
        <f t="shared" si="14"/>
        <v>102</v>
      </c>
      <c r="G28" s="70">
        <f t="shared" si="14"/>
        <v>176</v>
      </c>
      <c r="H28" s="70">
        <f t="shared" si="15"/>
        <v>0</v>
      </c>
      <c r="I28" s="70">
        <v>0</v>
      </c>
      <c r="J28" s="70">
        <v>0</v>
      </c>
      <c r="K28" s="70">
        <f t="shared" si="16"/>
        <v>0</v>
      </c>
      <c r="L28" s="140">
        <v>0</v>
      </c>
      <c r="M28" s="140">
        <v>0</v>
      </c>
      <c r="N28" s="140">
        <f t="shared" si="17"/>
        <v>138</v>
      </c>
      <c r="O28" s="147">
        <v>51</v>
      </c>
      <c r="P28" s="147">
        <v>87</v>
      </c>
      <c r="Q28" s="70">
        <f t="shared" si="18"/>
        <v>140</v>
      </c>
      <c r="R28" s="147">
        <v>51</v>
      </c>
      <c r="S28" s="147">
        <v>89</v>
      </c>
    </row>
    <row r="29" spans="1:19" s="152" customFormat="1" ht="37.5" x14ac:dyDescent="0.25">
      <c r="A29" s="184"/>
      <c r="B29" s="185"/>
      <c r="C29" s="49">
        <v>57</v>
      </c>
      <c r="D29" s="55" t="s">
        <v>58</v>
      </c>
      <c r="E29" s="151">
        <f>+F29+G29</f>
        <v>167</v>
      </c>
      <c r="F29" s="151">
        <f t="shared" si="14"/>
        <v>63</v>
      </c>
      <c r="G29" s="151">
        <f t="shared" si="14"/>
        <v>104</v>
      </c>
      <c r="H29" s="151">
        <f t="shared" si="15"/>
        <v>12</v>
      </c>
      <c r="I29" s="151">
        <v>3</v>
      </c>
      <c r="J29" s="151">
        <v>9</v>
      </c>
      <c r="K29" s="151">
        <f t="shared" si="16"/>
        <v>17</v>
      </c>
      <c r="L29" s="151">
        <v>3</v>
      </c>
      <c r="M29" s="151">
        <v>14</v>
      </c>
      <c r="N29" s="151">
        <f t="shared" si="17"/>
        <v>87</v>
      </c>
      <c r="O29" s="151">
        <v>38</v>
      </c>
      <c r="P29" s="151">
        <v>49</v>
      </c>
      <c r="Q29" s="151">
        <f t="shared" si="18"/>
        <v>51</v>
      </c>
      <c r="R29" s="151">
        <v>19</v>
      </c>
      <c r="S29" s="151">
        <v>32</v>
      </c>
    </row>
    <row r="30" spans="1:19" x14ac:dyDescent="0.3">
      <c r="A30" s="184"/>
      <c r="B30" s="185"/>
      <c r="C30" s="46">
        <v>75</v>
      </c>
      <c r="D30" s="47" t="s">
        <v>76</v>
      </c>
      <c r="E30" s="70">
        <f t="shared" si="13"/>
        <v>48</v>
      </c>
      <c r="F30" s="70">
        <f t="shared" si="14"/>
        <v>18</v>
      </c>
      <c r="G30" s="70">
        <f t="shared" si="14"/>
        <v>30</v>
      </c>
      <c r="H30" s="70">
        <f t="shared" si="15"/>
        <v>0</v>
      </c>
      <c r="I30" s="132">
        <v>0</v>
      </c>
      <c r="J30" s="132">
        <v>0</v>
      </c>
      <c r="K30" s="132">
        <f t="shared" si="16"/>
        <v>0</v>
      </c>
      <c r="L30" s="140">
        <v>0</v>
      </c>
      <c r="M30" s="140">
        <v>0</v>
      </c>
      <c r="N30" s="140">
        <f t="shared" si="17"/>
        <v>24</v>
      </c>
      <c r="O30" s="140">
        <v>9</v>
      </c>
      <c r="P30" s="140">
        <v>15</v>
      </c>
      <c r="Q30" s="70">
        <f t="shared" si="18"/>
        <v>24</v>
      </c>
      <c r="R30" s="70">
        <v>9</v>
      </c>
      <c r="S30" s="70">
        <v>15</v>
      </c>
    </row>
    <row r="31" spans="1:19" x14ac:dyDescent="0.3">
      <c r="A31" s="184"/>
      <c r="B31" s="185"/>
      <c r="C31" s="44">
        <v>97</v>
      </c>
      <c r="D31" s="45" t="s">
        <v>60</v>
      </c>
      <c r="E31" s="70">
        <f t="shared" si="13"/>
        <v>1605</v>
      </c>
      <c r="F31" s="70">
        <f t="shared" si="14"/>
        <v>593</v>
      </c>
      <c r="G31" s="70">
        <f t="shared" si="14"/>
        <v>1012</v>
      </c>
      <c r="H31" s="70">
        <f t="shared" si="15"/>
        <v>164</v>
      </c>
      <c r="I31" s="132">
        <v>61</v>
      </c>
      <c r="J31" s="132">
        <v>103</v>
      </c>
      <c r="K31" s="132">
        <f t="shared" si="16"/>
        <v>417</v>
      </c>
      <c r="L31" s="140">
        <v>132</v>
      </c>
      <c r="M31" s="140">
        <v>285</v>
      </c>
      <c r="N31" s="140">
        <f t="shared" si="17"/>
        <v>559</v>
      </c>
      <c r="O31" s="140">
        <v>228</v>
      </c>
      <c r="P31" s="140">
        <v>331</v>
      </c>
      <c r="Q31" s="70">
        <f t="shared" si="18"/>
        <v>465</v>
      </c>
      <c r="R31" s="70">
        <v>172</v>
      </c>
      <c r="S31" s="70">
        <v>293</v>
      </c>
    </row>
    <row r="32" spans="1:19" x14ac:dyDescent="0.3">
      <c r="A32" s="184"/>
      <c r="B32" s="185"/>
      <c r="C32" s="46">
        <v>100</v>
      </c>
      <c r="D32" s="47" t="s">
        <v>63</v>
      </c>
      <c r="E32" s="70">
        <f t="shared" si="13"/>
        <v>24</v>
      </c>
      <c r="F32" s="70">
        <f t="shared" si="14"/>
        <v>8</v>
      </c>
      <c r="G32" s="70">
        <f t="shared" si="14"/>
        <v>16</v>
      </c>
      <c r="H32" s="70">
        <f t="shared" si="15"/>
        <v>0</v>
      </c>
      <c r="I32" s="70">
        <v>0</v>
      </c>
      <c r="J32" s="70">
        <v>0</v>
      </c>
      <c r="K32" s="70">
        <f t="shared" si="16"/>
        <v>0</v>
      </c>
      <c r="L32" s="140">
        <v>0</v>
      </c>
      <c r="M32" s="140">
        <v>0</v>
      </c>
      <c r="N32" s="140">
        <f t="shared" si="17"/>
        <v>12</v>
      </c>
      <c r="O32" s="140">
        <v>4</v>
      </c>
      <c r="P32" s="140">
        <v>8</v>
      </c>
      <c r="Q32" s="70">
        <f t="shared" si="18"/>
        <v>12</v>
      </c>
      <c r="R32" s="70">
        <v>4</v>
      </c>
      <c r="S32" s="70">
        <v>8</v>
      </c>
    </row>
    <row r="33" spans="1:19" x14ac:dyDescent="0.3">
      <c r="A33" s="184"/>
      <c r="B33" s="185"/>
      <c r="C33" s="46">
        <v>112</v>
      </c>
      <c r="D33" s="47" t="s">
        <v>61</v>
      </c>
      <c r="E33" s="70">
        <f t="shared" si="13"/>
        <v>170</v>
      </c>
      <c r="F33" s="70">
        <f t="shared" si="14"/>
        <v>63</v>
      </c>
      <c r="G33" s="70">
        <f t="shared" si="14"/>
        <v>107</v>
      </c>
      <c r="H33" s="70">
        <f t="shared" si="15"/>
        <v>0</v>
      </c>
      <c r="I33" s="70">
        <v>0</v>
      </c>
      <c r="J33" s="70">
        <v>0</v>
      </c>
      <c r="K33" s="70">
        <f t="shared" si="16"/>
        <v>0</v>
      </c>
      <c r="L33" s="140">
        <v>0</v>
      </c>
      <c r="M33" s="140">
        <v>0</v>
      </c>
      <c r="N33" s="140">
        <f t="shared" si="17"/>
        <v>83</v>
      </c>
      <c r="O33" s="147">
        <v>31</v>
      </c>
      <c r="P33" s="147">
        <v>52</v>
      </c>
      <c r="Q33" s="70">
        <f t="shared" si="18"/>
        <v>87</v>
      </c>
      <c r="R33" s="147">
        <v>32</v>
      </c>
      <c r="S33" s="147">
        <v>55</v>
      </c>
    </row>
    <row r="34" spans="1:19" x14ac:dyDescent="0.3">
      <c r="A34" s="184"/>
      <c r="B34" s="185"/>
      <c r="C34" s="46">
        <v>136</v>
      </c>
      <c r="D34" s="47" t="s">
        <v>62</v>
      </c>
      <c r="E34" s="70">
        <f t="shared" si="13"/>
        <v>56</v>
      </c>
      <c r="F34" s="70">
        <f t="shared" si="14"/>
        <v>20</v>
      </c>
      <c r="G34" s="70">
        <f t="shared" si="14"/>
        <v>36</v>
      </c>
      <c r="H34" s="70">
        <f t="shared" si="15"/>
        <v>0</v>
      </c>
      <c r="I34" s="70">
        <v>0</v>
      </c>
      <c r="J34" s="70">
        <v>0</v>
      </c>
      <c r="K34" s="70">
        <f t="shared" si="16"/>
        <v>0</v>
      </c>
      <c r="L34" s="140">
        <v>0</v>
      </c>
      <c r="M34" s="140">
        <v>0</v>
      </c>
      <c r="N34" s="140">
        <f t="shared" si="17"/>
        <v>29</v>
      </c>
      <c r="O34" s="140">
        <v>10</v>
      </c>
      <c r="P34" s="140">
        <v>19</v>
      </c>
      <c r="Q34" s="70">
        <f t="shared" si="18"/>
        <v>27</v>
      </c>
      <c r="R34" s="70">
        <v>10</v>
      </c>
      <c r="S34" s="70">
        <v>17</v>
      </c>
    </row>
    <row r="35" spans="1:19" x14ac:dyDescent="0.3">
      <c r="A35" s="184"/>
      <c r="B35" s="185"/>
      <c r="C35" s="46">
        <v>162</v>
      </c>
      <c r="D35" s="47" t="s">
        <v>64</v>
      </c>
      <c r="E35" s="70">
        <f t="shared" si="13"/>
        <v>102</v>
      </c>
      <c r="F35" s="70">
        <f t="shared" si="14"/>
        <v>38</v>
      </c>
      <c r="G35" s="70">
        <f t="shared" si="14"/>
        <v>64</v>
      </c>
      <c r="H35" s="70">
        <f t="shared" si="15"/>
        <v>0</v>
      </c>
      <c r="I35" s="70"/>
      <c r="J35" s="70">
        <v>0</v>
      </c>
      <c r="K35" s="70">
        <f t="shared" si="16"/>
        <v>0</v>
      </c>
      <c r="L35" s="140">
        <v>0</v>
      </c>
      <c r="M35" s="140">
        <v>0</v>
      </c>
      <c r="N35" s="140">
        <f t="shared" si="17"/>
        <v>51</v>
      </c>
      <c r="O35" s="140">
        <v>19</v>
      </c>
      <c r="P35" s="140">
        <v>32</v>
      </c>
      <c r="Q35" s="70">
        <f t="shared" si="18"/>
        <v>51</v>
      </c>
      <c r="R35" s="70">
        <v>19</v>
      </c>
      <c r="S35" s="70">
        <v>32</v>
      </c>
    </row>
    <row r="36" spans="1:19" x14ac:dyDescent="0.3">
      <c r="A36" s="68">
        <v>4</v>
      </c>
      <c r="B36" s="76">
        <v>17</v>
      </c>
      <c r="C36" s="2"/>
      <c r="D36" s="15" t="s">
        <v>21</v>
      </c>
      <c r="E36" s="65">
        <f>F36+G36</f>
        <v>160</v>
      </c>
      <c r="F36" s="65">
        <f t="shared" ref="F36:G38" si="19">I36+L36+O36+R36</f>
        <v>59</v>
      </c>
      <c r="G36" s="65">
        <f t="shared" si="19"/>
        <v>101</v>
      </c>
      <c r="H36" s="65">
        <f>+I36+J36</f>
        <v>50</v>
      </c>
      <c r="I36" s="65">
        <f>I38+I37</f>
        <v>21</v>
      </c>
      <c r="J36" s="65">
        <f>J38+J37</f>
        <v>29</v>
      </c>
      <c r="K36" s="65">
        <f>+L36+M36</f>
        <v>39</v>
      </c>
      <c r="L36" s="65">
        <f t="shared" ref="L36:M36" si="20">L38+L37</f>
        <v>8</v>
      </c>
      <c r="M36" s="65">
        <f t="shared" si="20"/>
        <v>31</v>
      </c>
      <c r="N36" s="65">
        <f>+O36+P36</f>
        <v>40</v>
      </c>
      <c r="O36" s="65">
        <f t="shared" ref="O36:P36" si="21">O38+O37</f>
        <v>17</v>
      </c>
      <c r="P36" s="65">
        <f t="shared" si="21"/>
        <v>23</v>
      </c>
      <c r="Q36" s="65">
        <f>+R36+S36</f>
        <v>31</v>
      </c>
      <c r="R36" s="65">
        <f t="shared" ref="R36:S36" si="22">R38+R37</f>
        <v>13</v>
      </c>
      <c r="S36" s="65">
        <f t="shared" si="22"/>
        <v>18</v>
      </c>
    </row>
    <row r="37" spans="1:19" s="97" customFormat="1" x14ac:dyDescent="0.3">
      <c r="A37" s="167"/>
      <c r="B37" s="170"/>
      <c r="C37" s="44">
        <v>97</v>
      </c>
      <c r="D37" s="45" t="s">
        <v>60</v>
      </c>
      <c r="E37" s="98">
        <f>F37+G37</f>
        <v>1</v>
      </c>
      <c r="F37" s="98">
        <f t="shared" si="19"/>
        <v>1</v>
      </c>
      <c r="G37" s="98">
        <f t="shared" si="19"/>
        <v>0</v>
      </c>
      <c r="H37" s="98">
        <f>+I37+J37</f>
        <v>1</v>
      </c>
      <c r="I37" s="132">
        <v>1</v>
      </c>
      <c r="J37" s="96">
        <v>0</v>
      </c>
      <c r="K37" s="96">
        <f>+L37+M37</f>
        <v>0</v>
      </c>
      <c r="L37" s="96">
        <v>0</v>
      </c>
      <c r="M37" s="96">
        <v>0</v>
      </c>
      <c r="N37" s="96">
        <f>+O37+P37</f>
        <v>0</v>
      </c>
      <c r="O37" s="96">
        <v>0</v>
      </c>
      <c r="P37" s="96">
        <v>0</v>
      </c>
      <c r="Q37" s="96">
        <f>+R37+S37</f>
        <v>0</v>
      </c>
      <c r="R37" s="96">
        <v>0</v>
      </c>
      <c r="S37" s="96">
        <v>0</v>
      </c>
    </row>
    <row r="38" spans="1:19" x14ac:dyDescent="0.3">
      <c r="A38" s="169"/>
      <c r="B38" s="172"/>
      <c r="C38" s="46">
        <v>136</v>
      </c>
      <c r="D38" s="47" t="s">
        <v>62</v>
      </c>
      <c r="E38" s="70">
        <f>F38+G38</f>
        <v>159</v>
      </c>
      <c r="F38" s="70">
        <f t="shared" si="19"/>
        <v>58</v>
      </c>
      <c r="G38" s="70">
        <f t="shared" si="19"/>
        <v>101</v>
      </c>
      <c r="H38" s="70">
        <f>I38+J38</f>
        <v>49</v>
      </c>
      <c r="I38" s="132">
        <v>20</v>
      </c>
      <c r="J38" s="132">
        <v>29</v>
      </c>
      <c r="K38" s="132">
        <f>L38+M38</f>
        <v>39</v>
      </c>
      <c r="L38" s="144">
        <v>8</v>
      </c>
      <c r="M38" s="138">
        <v>31</v>
      </c>
      <c r="N38" s="132">
        <f>O38+P38</f>
        <v>40</v>
      </c>
      <c r="O38" s="147">
        <v>17</v>
      </c>
      <c r="P38" s="147">
        <v>23</v>
      </c>
      <c r="Q38" s="70">
        <f>R38+S38</f>
        <v>31</v>
      </c>
      <c r="R38" s="147">
        <v>13</v>
      </c>
      <c r="S38" s="147">
        <v>18</v>
      </c>
    </row>
    <row r="39" spans="1:19" x14ac:dyDescent="0.3">
      <c r="A39" s="68">
        <v>5</v>
      </c>
      <c r="B39" s="14">
        <v>21</v>
      </c>
      <c r="C39" s="13"/>
      <c r="D39" s="15" t="s">
        <v>22</v>
      </c>
      <c r="E39" s="16">
        <f t="shared" ref="E39:E44" si="23">+F39+G39</f>
        <v>1198</v>
      </c>
      <c r="F39" s="16">
        <f>+I39+L39+O39+R39</f>
        <v>551</v>
      </c>
      <c r="G39" s="16">
        <f>+J39+M39+P39+S39</f>
        <v>647</v>
      </c>
      <c r="H39" s="16">
        <f t="shared" ref="H39:H44" si="24">+I39+J39</f>
        <v>190</v>
      </c>
      <c r="I39" s="16">
        <f>SUM(I40:I43)</f>
        <v>89</v>
      </c>
      <c r="J39" s="16">
        <f>SUM(J40:J43)</f>
        <v>101</v>
      </c>
      <c r="K39" s="16">
        <f t="shared" ref="K39:K44" si="25">+L39+M39</f>
        <v>351</v>
      </c>
      <c r="L39" s="16">
        <f>SUM(L40:L43)</f>
        <v>162</v>
      </c>
      <c r="M39" s="16">
        <f>SUM(M40:M43)</f>
        <v>189</v>
      </c>
      <c r="N39" s="16">
        <f t="shared" ref="N39:N44" si="26">+O39+P39</f>
        <v>371</v>
      </c>
      <c r="O39" s="16">
        <f>SUM(O40:O43)</f>
        <v>152</v>
      </c>
      <c r="P39" s="16">
        <f>SUM(P40:P43)</f>
        <v>219</v>
      </c>
      <c r="Q39" s="16">
        <f t="shared" ref="Q39:Q44" si="27">+R39+S39</f>
        <v>286</v>
      </c>
      <c r="R39" s="16">
        <f>SUM(R40:R43)</f>
        <v>148</v>
      </c>
      <c r="S39" s="16">
        <f>SUM(S40:S43)</f>
        <v>138</v>
      </c>
    </row>
    <row r="40" spans="1:19" x14ac:dyDescent="0.3">
      <c r="A40" s="188"/>
      <c r="B40" s="187"/>
      <c r="C40" s="12">
        <v>68</v>
      </c>
      <c r="D40" s="17" t="s">
        <v>59</v>
      </c>
      <c r="E40" s="18">
        <f t="shared" si="23"/>
        <v>104</v>
      </c>
      <c r="F40" s="19">
        <f t="shared" ref="F40:G43" si="28">+I40+L40+O40+R40</f>
        <v>41</v>
      </c>
      <c r="G40" s="19">
        <f t="shared" si="28"/>
        <v>63</v>
      </c>
      <c r="H40" s="19">
        <f t="shared" si="24"/>
        <v>13</v>
      </c>
      <c r="I40" s="18">
        <v>5</v>
      </c>
      <c r="J40" s="18">
        <v>8</v>
      </c>
      <c r="K40" s="18">
        <f t="shared" si="25"/>
        <v>1</v>
      </c>
      <c r="L40" s="18">
        <v>0</v>
      </c>
      <c r="M40" s="18">
        <v>1</v>
      </c>
      <c r="N40" s="18">
        <f t="shared" si="26"/>
        <v>45</v>
      </c>
      <c r="O40" s="146">
        <v>18</v>
      </c>
      <c r="P40" s="146">
        <v>27</v>
      </c>
      <c r="Q40" s="18">
        <f t="shared" si="27"/>
        <v>45</v>
      </c>
      <c r="R40" s="146">
        <v>18</v>
      </c>
      <c r="S40" s="146">
        <v>27</v>
      </c>
    </row>
    <row r="41" spans="1:19" x14ac:dyDescent="0.3">
      <c r="A41" s="188"/>
      <c r="B41" s="187"/>
      <c r="C41" s="12">
        <v>97</v>
      </c>
      <c r="D41" s="20" t="s">
        <v>60</v>
      </c>
      <c r="E41" s="18">
        <f t="shared" si="23"/>
        <v>1064</v>
      </c>
      <c r="F41" s="19">
        <f t="shared" si="28"/>
        <v>498</v>
      </c>
      <c r="G41" s="19">
        <f t="shared" si="28"/>
        <v>566</v>
      </c>
      <c r="H41" s="19">
        <f t="shared" si="24"/>
        <v>170</v>
      </c>
      <c r="I41" s="18">
        <v>83</v>
      </c>
      <c r="J41" s="18">
        <v>87</v>
      </c>
      <c r="K41" s="18">
        <f t="shared" si="25"/>
        <v>327</v>
      </c>
      <c r="L41" s="18">
        <v>151</v>
      </c>
      <c r="M41" s="18">
        <v>176</v>
      </c>
      <c r="N41" s="18">
        <f t="shared" si="26"/>
        <v>326</v>
      </c>
      <c r="O41" s="146">
        <v>134</v>
      </c>
      <c r="P41" s="146">
        <v>192</v>
      </c>
      <c r="Q41" s="18">
        <f t="shared" si="27"/>
        <v>241</v>
      </c>
      <c r="R41" s="146">
        <v>130</v>
      </c>
      <c r="S41" s="146">
        <v>111</v>
      </c>
    </row>
    <row r="42" spans="1:19" x14ac:dyDescent="0.3">
      <c r="A42" s="188"/>
      <c r="B42" s="187"/>
      <c r="C42" s="70">
        <v>112</v>
      </c>
      <c r="D42" s="21" t="s">
        <v>61</v>
      </c>
      <c r="E42" s="18">
        <f t="shared" si="23"/>
        <v>30</v>
      </c>
      <c r="F42" s="19">
        <f t="shared" si="28"/>
        <v>12</v>
      </c>
      <c r="G42" s="19">
        <f t="shared" si="28"/>
        <v>18</v>
      </c>
      <c r="H42" s="19">
        <f t="shared" si="24"/>
        <v>7</v>
      </c>
      <c r="I42" s="18">
        <v>1</v>
      </c>
      <c r="J42" s="18">
        <v>6</v>
      </c>
      <c r="K42" s="18">
        <f t="shared" si="25"/>
        <v>23</v>
      </c>
      <c r="L42" s="18">
        <v>11</v>
      </c>
      <c r="M42" s="18">
        <v>12</v>
      </c>
      <c r="N42" s="18">
        <f t="shared" si="26"/>
        <v>0</v>
      </c>
      <c r="O42" s="146">
        <v>0</v>
      </c>
      <c r="P42" s="146">
        <v>0</v>
      </c>
      <c r="Q42" s="18">
        <f t="shared" si="27"/>
        <v>0</v>
      </c>
      <c r="R42" s="146">
        <v>0</v>
      </c>
      <c r="S42" s="146">
        <v>0</v>
      </c>
    </row>
    <row r="43" spans="1:19" x14ac:dyDescent="0.3">
      <c r="A43" s="188"/>
      <c r="B43" s="187"/>
      <c r="C43" s="70">
        <v>136</v>
      </c>
      <c r="D43" s="21" t="s">
        <v>62</v>
      </c>
      <c r="E43" s="18">
        <f t="shared" si="23"/>
        <v>0</v>
      </c>
      <c r="F43" s="19">
        <f t="shared" si="28"/>
        <v>0</v>
      </c>
      <c r="G43" s="19">
        <f t="shared" si="28"/>
        <v>0</v>
      </c>
      <c r="H43" s="19">
        <f t="shared" si="24"/>
        <v>0</v>
      </c>
      <c r="I43" s="18">
        <v>0</v>
      </c>
      <c r="J43" s="18">
        <v>0</v>
      </c>
      <c r="K43" s="18">
        <f t="shared" si="25"/>
        <v>0</v>
      </c>
      <c r="L43" s="18">
        <v>0</v>
      </c>
      <c r="M43" s="18">
        <v>0</v>
      </c>
      <c r="N43" s="18">
        <f t="shared" si="26"/>
        <v>0</v>
      </c>
      <c r="O43" s="146">
        <v>0</v>
      </c>
      <c r="P43" s="146">
        <v>0</v>
      </c>
      <c r="Q43" s="18">
        <f t="shared" si="27"/>
        <v>0</v>
      </c>
      <c r="R43" s="146">
        <v>0</v>
      </c>
      <c r="S43" s="146">
        <v>0</v>
      </c>
    </row>
    <row r="44" spans="1:19" x14ac:dyDescent="0.3">
      <c r="A44" s="68">
        <v>6</v>
      </c>
      <c r="B44" s="23">
        <v>23</v>
      </c>
      <c r="C44" s="24"/>
      <c r="D44" s="25" t="s">
        <v>23</v>
      </c>
      <c r="E44" s="26">
        <f t="shared" si="23"/>
        <v>382</v>
      </c>
      <c r="F44" s="26">
        <f>+I44+L44+O44+R44</f>
        <v>186</v>
      </c>
      <c r="G44" s="26">
        <f>+J44+M44+P44+S44</f>
        <v>196</v>
      </c>
      <c r="H44" s="26">
        <f t="shared" si="24"/>
        <v>37</v>
      </c>
      <c r="I44" s="26">
        <f>SUM(I45:I47)</f>
        <v>14</v>
      </c>
      <c r="J44" s="26">
        <f>SUM(J45:J47)</f>
        <v>23</v>
      </c>
      <c r="K44" s="26">
        <f t="shared" si="25"/>
        <v>59</v>
      </c>
      <c r="L44" s="26">
        <f>SUM(L45:L47)</f>
        <v>30</v>
      </c>
      <c r="M44" s="26">
        <f>SUM(M45:M47)</f>
        <v>29</v>
      </c>
      <c r="N44" s="26">
        <f t="shared" si="26"/>
        <v>140</v>
      </c>
      <c r="O44" s="26">
        <f>SUM(O45:O47)</f>
        <v>70</v>
      </c>
      <c r="P44" s="26">
        <f>SUM(P45:P47)</f>
        <v>70</v>
      </c>
      <c r="Q44" s="26">
        <f t="shared" si="27"/>
        <v>146</v>
      </c>
      <c r="R44" s="26">
        <f>SUM(R45:R47)</f>
        <v>72</v>
      </c>
      <c r="S44" s="26">
        <f>SUM(S45:S47)</f>
        <v>74</v>
      </c>
    </row>
    <row r="45" spans="1:19" x14ac:dyDescent="0.3">
      <c r="A45" s="188"/>
      <c r="B45" s="187"/>
      <c r="C45" s="12">
        <v>68</v>
      </c>
      <c r="D45" s="17" t="s">
        <v>59</v>
      </c>
      <c r="E45" s="10">
        <f t="shared" ref="E45:E47" si="29">+F45+G45</f>
        <v>92</v>
      </c>
      <c r="F45" s="10">
        <f t="shared" ref="F45:G47" si="30">+I45+L45+O45+R45</f>
        <v>31</v>
      </c>
      <c r="G45" s="10">
        <f t="shared" si="30"/>
        <v>61</v>
      </c>
      <c r="H45" s="10">
        <f t="shared" ref="H45:H47" si="31">+I45+J45</f>
        <v>21</v>
      </c>
      <c r="I45" s="10">
        <v>5</v>
      </c>
      <c r="J45" s="10">
        <v>16</v>
      </c>
      <c r="K45" s="10">
        <f t="shared" ref="K45:K47" si="32">+L45+M45</f>
        <v>27</v>
      </c>
      <c r="L45" s="10">
        <v>11</v>
      </c>
      <c r="M45" s="10">
        <v>16</v>
      </c>
      <c r="N45" s="10">
        <f t="shared" ref="N45:N47" si="33">+O45+P45</f>
        <v>18</v>
      </c>
      <c r="O45" s="149">
        <v>5</v>
      </c>
      <c r="P45" s="149">
        <v>13</v>
      </c>
      <c r="Q45" s="10">
        <v>9</v>
      </c>
      <c r="R45" s="149">
        <v>10</v>
      </c>
      <c r="S45" s="149">
        <v>16</v>
      </c>
    </row>
    <row r="46" spans="1:19" x14ac:dyDescent="0.3">
      <c r="A46" s="188"/>
      <c r="B46" s="187"/>
      <c r="C46" s="12">
        <v>97</v>
      </c>
      <c r="D46" s="20" t="s">
        <v>60</v>
      </c>
      <c r="E46" s="10">
        <f t="shared" si="29"/>
        <v>175</v>
      </c>
      <c r="F46" s="10">
        <f t="shared" si="30"/>
        <v>100</v>
      </c>
      <c r="G46" s="10">
        <f t="shared" si="30"/>
        <v>75</v>
      </c>
      <c r="H46" s="10">
        <f t="shared" si="31"/>
        <v>0</v>
      </c>
      <c r="I46" s="10">
        <v>0</v>
      </c>
      <c r="J46" s="10">
        <v>0</v>
      </c>
      <c r="K46" s="10">
        <f t="shared" si="32"/>
        <v>0</v>
      </c>
      <c r="L46" s="10">
        <v>0</v>
      </c>
      <c r="M46" s="10">
        <v>0</v>
      </c>
      <c r="N46" s="10">
        <f t="shared" si="33"/>
        <v>88</v>
      </c>
      <c r="O46" s="149">
        <v>51</v>
      </c>
      <c r="P46" s="149">
        <v>37</v>
      </c>
      <c r="Q46" s="10">
        <f t="shared" ref="Q46:Q47" si="34">+R46+S46</f>
        <v>87</v>
      </c>
      <c r="R46" s="149">
        <v>49</v>
      </c>
      <c r="S46" s="149">
        <v>38</v>
      </c>
    </row>
    <row r="47" spans="1:19" x14ac:dyDescent="0.3">
      <c r="A47" s="188"/>
      <c r="B47" s="187"/>
      <c r="C47" s="70">
        <v>112</v>
      </c>
      <c r="D47" s="21" t="s">
        <v>61</v>
      </c>
      <c r="E47" s="10">
        <f t="shared" si="29"/>
        <v>115</v>
      </c>
      <c r="F47" s="10">
        <f t="shared" si="30"/>
        <v>55</v>
      </c>
      <c r="G47" s="10">
        <f t="shared" si="30"/>
        <v>60</v>
      </c>
      <c r="H47" s="10">
        <f t="shared" si="31"/>
        <v>16</v>
      </c>
      <c r="I47" s="10">
        <v>9</v>
      </c>
      <c r="J47" s="10">
        <v>7</v>
      </c>
      <c r="K47" s="10">
        <f t="shared" si="32"/>
        <v>32</v>
      </c>
      <c r="L47" s="10">
        <v>19</v>
      </c>
      <c r="M47" s="10">
        <v>13</v>
      </c>
      <c r="N47" s="10">
        <f t="shared" si="33"/>
        <v>34</v>
      </c>
      <c r="O47" s="149">
        <v>14</v>
      </c>
      <c r="P47" s="149">
        <v>20</v>
      </c>
      <c r="Q47" s="10">
        <f t="shared" si="34"/>
        <v>33</v>
      </c>
      <c r="R47" s="149">
        <v>13</v>
      </c>
      <c r="S47" s="149">
        <v>20</v>
      </c>
    </row>
    <row r="48" spans="1:19" x14ac:dyDescent="0.3">
      <c r="A48" s="68">
        <v>7</v>
      </c>
      <c r="B48" s="77">
        <v>24</v>
      </c>
      <c r="C48" s="2"/>
      <c r="D48" s="15" t="s">
        <v>24</v>
      </c>
      <c r="E48" s="26">
        <f>+F48+G48</f>
        <v>211</v>
      </c>
      <c r="F48" s="26">
        <f>+I48+L48+O48+R48</f>
        <v>12</v>
      </c>
      <c r="G48" s="26">
        <f>+J48+M48+P48+S48</f>
        <v>199</v>
      </c>
      <c r="H48" s="26">
        <f>+I48+J48</f>
        <v>36</v>
      </c>
      <c r="I48" s="26">
        <f>I49+I50</f>
        <v>1</v>
      </c>
      <c r="J48" s="26">
        <f>J49+J50</f>
        <v>35</v>
      </c>
      <c r="K48" s="26">
        <f>+L48+M48</f>
        <v>56</v>
      </c>
      <c r="L48" s="26">
        <f t="shared" ref="L48:M48" si="35">L49+L50</f>
        <v>2</v>
      </c>
      <c r="M48" s="26">
        <f t="shared" si="35"/>
        <v>54</v>
      </c>
      <c r="N48" s="26">
        <f>+O48+P48</f>
        <v>66</v>
      </c>
      <c r="O48" s="26">
        <f t="shared" ref="O48:P48" si="36">O49+O50</f>
        <v>6</v>
      </c>
      <c r="P48" s="26">
        <f t="shared" si="36"/>
        <v>60</v>
      </c>
      <c r="Q48" s="26">
        <f>+R48+S48</f>
        <v>53</v>
      </c>
      <c r="R48" s="26">
        <f t="shared" ref="R48:S48" si="37">R49+R50</f>
        <v>3</v>
      </c>
      <c r="S48" s="26">
        <f t="shared" si="37"/>
        <v>50</v>
      </c>
    </row>
    <row r="49" spans="1:19" x14ac:dyDescent="0.3">
      <c r="A49" s="161"/>
      <c r="B49" s="163"/>
      <c r="C49" s="44">
        <v>97</v>
      </c>
      <c r="D49" s="45" t="s">
        <v>60</v>
      </c>
      <c r="E49" s="10">
        <f t="shared" ref="E49:E50" si="38">+F49+G49</f>
        <v>210</v>
      </c>
      <c r="F49" s="10">
        <f t="shared" ref="F49:G50" si="39">+I49+L49+O49+R49</f>
        <v>12</v>
      </c>
      <c r="G49" s="10">
        <f t="shared" si="39"/>
        <v>198</v>
      </c>
      <c r="H49" s="10">
        <f t="shared" ref="H49:H50" si="40">+I49+J49</f>
        <v>35</v>
      </c>
      <c r="I49" s="10">
        <v>1</v>
      </c>
      <c r="J49" s="10">
        <v>34</v>
      </c>
      <c r="K49" s="10">
        <f t="shared" ref="K49:K50" si="41">+L49+M49</f>
        <v>56</v>
      </c>
      <c r="L49" s="10">
        <v>2</v>
      </c>
      <c r="M49" s="10">
        <v>54</v>
      </c>
      <c r="N49" s="10">
        <f t="shared" ref="N49:N50" si="42">+O49+P49</f>
        <v>66</v>
      </c>
      <c r="O49" s="10">
        <v>6</v>
      </c>
      <c r="P49" s="10">
        <v>60</v>
      </c>
      <c r="Q49" s="10">
        <f t="shared" ref="Q49:Q50" si="43">+R49+S49</f>
        <v>53</v>
      </c>
      <c r="R49" s="10">
        <v>3</v>
      </c>
      <c r="S49" s="10">
        <v>50</v>
      </c>
    </row>
    <row r="50" spans="1:19" x14ac:dyDescent="0.3">
      <c r="A50" s="162"/>
      <c r="B50" s="164"/>
      <c r="C50" s="46">
        <v>112</v>
      </c>
      <c r="D50" s="47" t="s">
        <v>61</v>
      </c>
      <c r="E50" s="10">
        <f t="shared" si="38"/>
        <v>1</v>
      </c>
      <c r="F50" s="10">
        <f t="shared" si="39"/>
        <v>0</v>
      </c>
      <c r="G50" s="10">
        <f t="shared" si="39"/>
        <v>1</v>
      </c>
      <c r="H50" s="10">
        <f t="shared" si="40"/>
        <v>1</v>
      </c>
      <c r="I50" s="10">
        <v>0</v>
      </c>
      <c r="J50" s="10">
        <v>1</v>
      </c>
      <c r="K50" s="10">
        <f t="shared" si="41"/>
        <v>0</v>
      </c>
      <c r="L50" s="10">
        <v>0</v>
      </c>
      <c r="M50" s="10">
        <v>0</v>
      </c>
      <c r="N50" s="10">
        <f t="shared" si="42"/>
        <v>0</v>
      </c>
      <c r="O50" s="10">
        <v>0</v>
      </c>
      <c r="P50" s="10">
        <v>0</v>
      </c>
      <c r="Q50" s="10">
        <f t="shared" si="43"/>
        <v>0</v>
      </c>
      <c r="R50" s="10">
        <v>0</v>
      </c>
      <c r="S50" s="10">
        <v>0</v>
      </c>
    </row>
    <row r="51" spans="1:19" x14ac:dyDescent="0.3">
      <c r="A51" s="68">
        <v>8</v>
      </c>
      <c r="B51" s="77">
        <v>25</v>
      </c>
      <c r="C51" s="2"/>
      <c r="D51" s="15" t="s">
        <v>25</v>
      </c>
      <c r="E51" s="26">
        <f>F51+G51</f>
        <v>49</v>
      </c>
      <c r="F51" s="26">
        <f>I51+L51+O51+R51</f>
        <v>20</v>
      </c>
      <c r="G51" s="26">
        <f>J51+M51+P51+S51</f>
        <v>29</v>
      </c>
      <c r="H51" s="26">
        <f>I51+J51</f>
        <v>0</v>
      </c>
      <c r="I51" s="26">
        <f>+I52</f>
        <v>0</v>
      </c>
      <c r="J51" s="26">
        <f>+J52</f>
        <v>0</v>
      </c>
      <c r="K51" s="26">
        <f>L51+M51</f>
        <v>0</v>
      </c>
      <c r="L51" s="26">
        <f>+L52</f>
        <v>0</v>
      </c>
      <c r="M51" s="26">
        <f>+M52</f>
        <v>0</v>
      </c>
      <c r="N51" s="26">
        <f>O51+P51</f>
        <v>26</v>
      </c>
      <c r="O51" s="26">
        <f>+O52</f>
        <v>12</v>
      </c>
      <c r="P51" s="26">
        <f>+P52</f>
        <v>14</v>
      </c>
      <c r="Q51" s="26">
        <f>R51+S51</f>
        <v>23</v>
      </c>
      <c r="R51" s="26">
        <f>+R52</f>
        <v>8</v>
      </c>
      <c r="S51" s="26">
        <f>+S52</f>
        <v>15</v>
      </c>
    </row>
    <row r="52" spans="1:19" x14ac:dyDescent="0.3">
      <c r="A52" s="73"/>
      <c r="B52" s="57"/>
      <c r="C52" s="44">
        <v>97</v>
      </c>
      <c r="D52" s="45" t="s">
        <v>60</v>
      </c>
      <c r="E52" s="10">
        <f t="shared" ref="E52" si="44">+F52+G52</f>
        <v>49</v>
      </c>
      <c r="F52" s="10">
        <f t="shared" ref="F52:G52" si="45">+I52+L52+O52+R52</f>
        <v>20</v>
      </c>
      <c r="G52" s="10">
        <f t="shared" si="45"/>
        <v>29</v>
      </c>
      <c r="H52" s="10">
        <f t="shared" ref="H52" si="46">+I52+J52</f>
        <v>0</v>
      </c>
      <c r="I52" s="10">
        <v>0</v>
      </c>
      <c r="J52" s="10">
        <v>0</v>
      </c>
      <c r="K52" s="10">
        <f t="shared" ref="K52" si="47">+L52+M52</f>
        <v>0</v>
      </c>
      <c r="L52" s="10">
        <v>0</v>
      </c>
      <c r="M52" s="10">
        <v>0</v>
      </c>
      <c r="N52" s="10">
        <f t="shared" ref="N52" si="48">+O52+P52</f>
        <v>26</v>
      </c>
      <c r="O52" s="10">
        <v>12</v>
      </c>
      <c r="P52" s="10">
        <v>14</v>
      </c>
      <c r="Q52" s="10">
        <f t="shared" ref="Q52" si="49">+R52+S52</f>
        <v>23</v>
      </c>
      <c r="R52" s="10">
        <v>8</v>
      </c>
      <c r="S52" s="10">
        <v>15</v>
      </c>
    </row>
    <row r="53" spans="1:19" x14ac:dyDescent="0.3">
      <c r="A53" s="68">
        <v>9</v>
      </c>
      <c r="B53" s="77">
        <v>26</v>
      </c>
      <c r="C53" s="2"/>
      <c r="D53" s="15" t="s">
        <v>26</v>
      </c>
      <c r="E53" s="60">
        <f>+F53+G53</f>
        <v>1148</v>
      </c>
      <c r="F53" s="60">
        <f>+I53+L53+O53+R53</f>
        <v>504</v>
      </c>
      <c r="G53" s="60">
        <f>+J53+M53+P53+S53</f>
        <v>644</v>
      </c>
      <c r="H53" s="60">
        <f>+I53+J53</f>
        <v>257</v>
      </c>
      <c r="I53" s="60">
        <f>SUM(I54:I58)</f>
        <v>110</v>
      </c>
      <c r="J53" s="60">
        <f>SUM(J54:J58)</f>
        <v>147</v>
      </c>
      <c r="K53" s="60">
        <f>+L53+M53</f>
        <v>269</v>
      </c>
      <c r="L53" s="60">
        <f>SUM(L54:L58)</f>
        <v>118</v>
      </c>
      <c r="M53" s="60">
        <f>SUM(M54:M58)</f>
        <v>151</v>
      </c>
      <c r="N53" s="60">
        <f>+O53+P53</f>
        <v>318</v>
      </c>
      <c r="O53" s="60">
        <f>SUM(O54:O58)</f>
        <v>143</v>
      </c>
      <c r="P53" s="60">
        <f>SUM(P54:P58)</f>
        <v>175</v>
      </c>
      <c r="Q53" s="60">
        <f>+R53+S53</f>
        <v>304</v>
      </c>
      <c r="R53" s="60">
        <f>SUM(R54:R58)</f>
        <v>133</v>
      </c>
      <c r="S53" s="60">
        <f>SUM(S54:S58)</f>
        <v>171</v>
      </c>
    </row>
    <row r="54" spans="1:19" ht="37.5" x14ac:dyDescent="0.25">
      <c r="A54" s="188"/>
      <c r="B54" s="189"/>
      <c r="C54" s="49">
        <v>57</v>
      </c>
      <c r="D54" s="55" t="s">
        <v>58</v>
      </c>
      <c r="E54" s="73">
        <f t="shared" ref="E54:E60" si="50">+F54+G54</f>
        <v>154</v>
      </c>
      <c r="F54" s="73">
        <f t="shared" ref="F54:G55" si="51">+I54+L54+O54+R54</f>
        <v>69</v>
      </c>
      <c r="G54" s="73">
        <f t="shared" si="51"/>
        <v>85</v>
      </c>
      <c r="H54" s="73">
        <f t="shared" ref="H54:H60" si="52">+I54+J54</f>
        <v>26</v>
      </c>
      <c r="I54" s="130">
        <v>12</v>
      </c>
      <c r="J54" s="130">
        <v>14</v>
      </c>
      <c r="K54" s="130">
        <f t="shared" ref="K54:K60" si="53">+L54+M54</f>
        <v>26</v>
      </c>
      <c r="L54" s="142">
        <v>12</v>
      </c>
      <c r="M54" s="142">
        <v>14</v>
      </c>
      <c r="N54" s="142">
        <f t="shared" ref="N54:N60" si="54">+O54+P54</f>
        <v>47</v>
      </c>
      <c r="O54" s="142">
        <v>21</v>
      </c>
      <c r="P54" s="142">
        <v>26</v>
      </c>
      <c r="Q54" s="73">
        <f t="shared" ref="Q54:Q60" si="55">+R54+S54</f>
        <v>55</v>
      </c>
      <c r="R54" s="134">
        <v>24</v>
      </c>
      <c r="S54" s="134">
        <v>31</v>
      </c>
    </row>
    <row r="55" spans="1:19" x14ac:dyDescent="0.3">
      <c r="A55" s="188"/>
      <c r="B55" s="189"/>
      <c r="C55" s="44">
        <v>68</v>
      </c>
      <c r="D55" s="48" t="s">
        <v>59</v>
      </c>
      <c r="E55" s="73">
        <f t="shared" si="50"/>
        <v>263</v>
      </c>
      <c r="F55" s="73">
        <f t="shared" si="51"/>
        <v>106</v>
      </c>
      <c r="G55" s="73">
        <f t="shared" si="51"/>
        <v>157</v>
      </c>
      <c r="H55" s="73">
        <f t="shared" si="52"/>
        <v>60</v>
      </c>
      <c r="I55" s="130">
        <v>20</v>
      </c>
      <c r="J55" s="130">
        <v>40</v>
      </c>
      <c r="K55" s="130">
        <f t="shared" si="53"/>
        <v>56</v>
      </c>
      <c r="L55" s="142">
        <v>21</v>
      </c>
      <c r="M55" s="142">
        <v>35</v>
      </c>
      <c r="N55" s="142">
        <f t="shared" si="54"/>
        <v>69</v>
      </c>
      <c r="O55" s="142">
        <v>31</v>
      </c>
      <c r="P55" s="142">
        <v>38</v>
      </c>
      <c r="Q55" s="73">
        <f t="shared" si="55"/>
        <v>78</v>
      </c>
      <c r="R55" s="134">
        <v>34</v>
      </c>
      <c r="S55" s="134">
        <v>44</v>
      </c>
    </row>
    <row r="56" spans="1:19" x14ac:dyDescent="0.3">
      <c r="A56" s="188"/>
      <c r="B56" s="189"/>
      <c r="C56" s="44">
        <v>97</v>
      </c>
      <c r="D56" s="45" t="s">
        <v>60</v>
      </c>
      <c r="E56" s="73">
        <f t="shared" si="50"/>
        <v>609</v>
      </c>
      <c r="F56" s="73">
        <f t="shared" ref="F56:G60" si="56">+I56+L56+O56+R56</f>
        <v>273</v>
      </c>
      <c r="G56" s="73">
        <f t="shared" si="56"/>
        <v>336</v>
      </c>
      <c r="H56" s="73">
        <f t="shared" si="52"/>
        <v>143</v>
      </c>
      <c r="I56" s="130">
        <v>68</v>
      </c>
      <c r="J56" s="130">
        <v>75</v>
      </c>
      <c r="K56" s="130">
        <f t="shared" si="53"/>
        <v>163</v>
      </c>
      <c r="L56" s="142">
        <v>75</v>
      </c>
      <c r="M56" s="142">
        <v>88</v>
      </c>
      <c r="N56" s="142">
        <f t="shared" si="54"/>
        <v>157</v>
      </c>
      <c r="O56" s="145">
        <v>66</v>
      </c>
      <c r="P56" s="145">
        <v>91</v>
      </c>
      <c r="Q56" s="73">
        <f t="shared" si="55"/>
        <v>146</v>
      </c>
      <c r="R56" s="134">
        <v>64</v>
      </c>
      <c r="S56" s="134">
        <v>82</v>
      </c>
    </row>
    <row r="57" spans="1:19" x14ac:dyDescent="0.3">
      <c r="A57" s="188"/>
      <c r="B57" s="189"/>
      <c r="C57" s="46">
        <v>112</v>
      </c>
      <c r="D57" s="47" t="s">
        <v>61</v>
      </c>
      <c r="E57" s="73">
        <f t="shared" si="50"/>
        <v>90</v>
      </c>
      <c r="F57" s="73">
        <f t="shared" si="56"/>
        <v>45</v>
      </c>
      <c r="G57" s="73">
        <f t="shared" si="56"/>
        <v>45</v>
      </c>
      <c r="H57" s="73">
        <f t="shared" si="52"/>
        <v>19</v>
      </c>
      <c r="I57" s="130">
        <v>8</v>
      </c>
      <c r="J57" s="130">
        <v>11</v>
      </c>
      <c r="K57" s="130">
        <f t="shared" si="53"/>
        <v>18</v>
      </c>
      <c r="L57" s="142">
        <v>9</v>
      </c>
      <c r="M57" s="142">
        <v>9</v>
      </c>
      <c r="N57" s="142">
        <f t="shared" si="54"/>
        <v>35</v>
      </c>
      <c r="O57" s="145">
        <v>20</v>
      </c>
      <c r="P57" s="145">
        <v>15</v>
      </c>
      <c r="Q57" s="73">
        <f t="shared" si="55"/>
        <v>18</v>
      </c>
      <c r="R57" s="134">
        <v>8</v>
      </c>
      <c r="S57" s="134">
        <v>10</v>
      </c>
    </row>
    <row r="58" spans="1:19" x14ac:dyDescent="0.3">
      <c r="A58" s="188"/>
      <c r="B58" s="189"/>
      <c r="C58" s="46">
        <v>136</v>
      </c>
      <c r="D58" s="47" t="s">
        <v>62</v>
      </c>
      <c r="E58" s="73">
        <f t="shared" si="50"/>
        <v>32</v>
      </c>
      <c r="F58" s="73">
        <f t="shared" si="56"/>
        <v>11</v>
      </c>
      <c r="G58" s="73">
        <f t="shared" si="56"/>
        <v>21</v>
      </c>
      <c r="H58" s="73">
        <f t="shared" si="52"/>
        <v>9</v>
      </c>
      <c r="I58" s="130">
        <v>2</v>
      </c>
      <c r="J58" s="130">
        <v>7</v>
      </c>
      <c r="K58" s="130">
        <f t="shared" si="53"/>
        <v>6</v>
      </c>
      <c r="L58" s="142">
        <v>1</v>
      </c>
      <c r="M58" s="142">
        <v>5</v>
      </c>
      <c r="N58" s="142">
        <f t="shared" si="54"/>
        <v>10</v>
      </c>
      <c r="O58" s="142">
        <v>5</v>
      </c>
      <c r="P58" s="142">
        <v>5</v>
      </c>
      <c r="Q58" s="73">
        <f t="shared" si="55"/>
        <v>7</v>
      </c>
      <c r="R58" s="134">
        <v>3</v>
      </c>
      <c r="S58" s="134">
        <v>4</v>
      </c>
    </row>
    <row r="59" spans="1:19" x14ac:dyDescent="0.3">
      <c r="A59" s="68">
        <v>10</v>
      </c>
      <c r="B59" s="77">
        <v>27</v>
      </c>
      <c r="C59" s="2"/>
      <c r="D59" s="15" t="s">
        <v>27</v>
      </c>
      <c r="E59" s="60">
        <f t="shared" si="50"/>
        <v>377</v>
      </c>
      <c r="F59" s="60">
        <f t="shared" si="56"/>
        <v>40</v>
      </c>
      <c r="G59" s="60">
        <f t="shared" si="56"/>
        <v>337</v>
      </c>
      <c r="H59" s="60">
        <f t="shared" si="52"/>
        <v>65</v>
      </c>
      <c r="I59" s="60">
        <f>+I60</f>
        <v>8</v>
      </c>
      <c r="J59" s="60">
        <f>+J60</f>
        <v>57</v>
      </c>
      <c r="K59" s="60">
        <f t="shared" si="53"/>
        <v>73</v>
      </c>
      <c r="L59" s="60">
        <f>+L60</f>
        <v>9</v>
      </c>
      <c r="M59" s="60">
        <f>+M60</f>
        <v>64</v>
      </c>
      <c r="N59" s="60">
        <f t="shared" si="54"/>
        <v>132</v>
      </c>
      <c r="O59" s="60">
        <f>+O60</f>
        <v>13</v>
      </c>
      <c r="P59" s="60">
        <f>+P60</f>
        <v>119</v>
      </c>
      <c r="Q59" s="60">
        <f t="shared" si="55"/>
        <v>107</v>
      </c>
      <c r="R59" s="60">
        <f>+R60</f>
        <v>10</v>
      </c>
      <c r="S59" s="60">
        <f>+S60</f>
        <v>97</v>
      </c>
    </row>
    <row r="60" spans="1:19" x14ac:dyDescent="0.3">
      <c r="A60" s="73"/>
      <c r="B60" s="1"/>
      <c r="C60" s="44">
        <v>97</v>
      </c>
      <c r="D60" s="45" t="s">
        <v>60</v>
      </c>
      <c r="E60" s="30">
        <f t="shared" si="50"/>
        <v>377</v>
      </c>
      <c r="F60" s="30">
        <f t="shared" si="56"/>
        <v>40</v>
      </c>
      <c r="G60" s="30">
        <f t="shared" si="56"/>
        <v>337</v>
      </c>
      <c r="H60" s="30">
        <f t="shared" si="52"/>
        <v>65</v>
      </c>
      <c r="I60" s="130">
        <v>8</v>
      </c>
      <c r="J60" s="130">
        <v>57</v>
      </c>
      <c r="K60" s="130">
        <f t="shared" si="53"/>
        <v>73</v>
      </c>
      <c r="L60" s="142">
        <v>9</v>
      </c>
      <c r="M60" s="142">
        <v>64</v>
      </c>
      <c r="N60" s="142">
        <f t="shared" si="54"/>
        <v>132</v>
      </c>
      <c r="O60" s="142">
        <v>13</v>
      </c>
      <c r="P60" s="142">
        <v>119</v>
      </c>
      <c r="Q60" s="130">
        <f t="shared" si="55"/>
        <v>107</v>
      </c>
      <c r="R60" s="130">
        <v>10</v>
      </c>
      <c r="S60" s="130">
        <v>97</v>
      </c>
    </row>
    <row r="61" spans="1:19" x14ac:dyDescent="0.3">
      <c r="A61" s="68">
        <v>11</v>
      </c>
      <c r="B61" s="77">
        <v>32</v>
      </c>
      <c r="C61" s="2"/>
      <c r="D61" s="15" t="s">
        <v>28</v>
      </c>
      <c r="E61" s="16">
        <f>+F61+G61</f>
        <v>757</v>
      </c>
      <c r="F61" s="16">
        <f>+I61+L61+O61+R61</f>
        <v>381</v>
      </c>
      <c r="G61" s="16">
        <f>+J61+M61+P61+S61</f>
        <v>376</v>
      </c>
      <c r="H61" s="16">
        <f>+I61+J61</f>
        <v>7</v>
      </c>
      <c r="I61" s="16">
        <f>SUM(I62:I62)</f>
        <v>2</v>
      </c>
      <c r="J61" s="16">
        <f>SUM(J62:J62)</f>
        <v>5</v>
      </c>
      <c r="K61" s="16">
        <f>+L61+M61</f>
        <v>0</v>
      </c>
      <c r="L61" s="16">
        <f>SUM(L62:L62)</f>
        <v>0</v>
      </c>
      <c r="M61" s="16">
        <f>SUM(M62:M62)</f>
        <v>0</v>
      </c>
      <c r="N61" s="16">
        <f>+O61+P61</f>
        <v>413</v>
      </c>
      <c r="O61" s="16">
        <f>SUM(O62:O62)</f>
        <v>212</v>
      </c>
      <c r="P61" s="16">
        <f>SUM(P62:P62)</f>
        <v>201</v>
      </c>
      <c r="Q61" s="16">
        <f>+R61+S61</f>
        <v>337</v>
      </c>
      <c r="R61" s="16">
        <f>SUM(R62:R62)</f>
        <v>167</v>
      </c>
      <c r="S61" s="16">
        <f>SUM(S62:S62)</f>
        <v>170</v>
      </c>
    </row>
    <row r="62" spans="1:19" x14ac:dyDescent="0.3">
      <c r="A62" s="73"/>
      <c r="B62" s="1"/>
      <c r="C62" s="44">
        <v>97</v>
      </c>
      <c r="D62" s="45" t="s">
        <v>60</v>
      </c>
      <c r="E62" s="12">
        <f t="shared" ref="E62" si="57">+F62+G62</f>
        <v>757</v>
      </c>
      <c r="F62" s="12">
        <f t="shared" ref="F62:G62" si="58">+I62+L62+O62+R62</f>
        <v>381</v>
      </c>
      <c r="G62" s="12">
        <f t="shared" si="58"/>
        <v>376</v>
      </c>
      <c r="H62" s="12">
        <f t="shared" ref="H62" si="59">+I62+J62</f>
        <v>7</v>
      </c>
      <c r="I62" s="12">
        <v>2</v>
      </c>
      <c r="J62" s="12">
        <v>5</v>
      </c>
      <c r="K62" s="12">
        <f t="shared" ref="K62" si="60">+L62+M62</f>
        <v>0</v>
      </c>
      <c r="L62" s="12">
        <v>0</v>
      </c>
      <c r="M62" s="12">
        <v>0</v>
      </c>
      <c r="N62" s="12">
        <f t="shared" ref="N62" si="61">+O62+P62</f>
        <v>413</v>
      </c>
      <c r="O62" s="12">
        <v>212</v>
      </c>
      <c r="P62" s="12">
        <v>201</v>
      </c>
      <c r="Q62" s="12">
        <f t="shared" ref="Q62" si="62">+R62+S62</f>
        <v>337</v>
      </c>
      <c r="R62" s="12">
        <v>167</v>
      </c>
      <c r="S62" s="12">
        <v>170</v>
      </c>
    </row>
    <row r="63" spans="1:19" x14ac:dyDescent="0.3">
      <c r="A63" s="68">
        <v>12</v>
      </c>
      <c r="B63" s="77">
        <v>34</v>
      </c>
      <c r="C63" s="2"/>
      <c r="D63" s="15" t="s">
        <v>29</v>
      </c>
      <c r="E63" s="65">
        <f>+F63+G63</f>
        <v>268</v>
      </c>
      <c r="F63" s="65">
        <f>+I63+L63+O63+R63</f>
        <v>153</v>
      </c>
      <c r="G63" s="65">
        <f>+J63+M63+P63+S63</f>
        <v>115</v>
      </c>
      <c r="H63" s="65">
        <f>+I63+J63</f>
        <v>0</v>
      </c>
      <c r="I63" s="65">
        <f>SUM(I64:I66)</f>
        <v>0</v>
      </c>
      <c r="J63" s="65">
        <f>SUM(J64:J66)</f>
        <v>0</v>
      </c>
      <c r="K63" s="65">
        <f>+L63+M63</f>
        <v>0</v>
      </c>
      <c r="L63" s="65">
        <f>SUM(L64:L66)</f>
        <v>0</v>
      </c>
      <c r="M63" s="65">
        <f>SUM(M64:M66)</f>
        <v>0</v>
      </c>
      <c r="N63" s="65">
        <f>+O63+P63</f>
        <v>132</v>
      </c>
      <c r="O63" s="65">
        <f>SUM(O64:O66)</f>
        <v>75</v>
      </c>
      <c r="P63" s="65">
        <f>SUM(P64:P66)</f>
        <v>57</v>
      </c>
      <c r="Q63" s="65">
        <f>+R63+S63</f>
        <v>136</v>
      </c>
      <c r="R63" s="65">
        <f>SUM(R64:R66)</f>
        <v>78</v>
      </c>
      <c r="S63" s="65">
        <f>SUM(S64:S66)</f>
        <v>58</v>
      </c>
    </row>
    <row r="64" spans="1:19" x14ac:dyDescent="0.3">
      <c r="A64" s="161"/>
      <c r="B64" s="163"/>
      <c r="C64" s="46">
        <v>53</v>
      </c>
      <c r="D64" s="47" t="s">
        <v>14</v>
      </c>
      <c r="E64" s="70">
        <f t="shared" ref="E64" si="63">+F64+G64</f>
        <v>18</v>
      </c>
      <c r="F64" s="70">
        <f t="shared" ref="F64:G65" si="64">+I64+L64+O64+R64</f>
        <v>10</v>
      </c>
      <c r="G64" s="70">
        <f t="shared" si="64"/>
        <v>8</v>
      </c>
      <c r="H64" s="70">
        <f t="shared" ref="H64:H66" si="65">+I64+J64</f>
        <v>0</v>
      </c>
      <c r="I64" s="132">
        <v>0</v>
      </c>
      <c r="J64" s="132">
        <v>0</v>
      </c>
      <c r="K64" s="132">
        <f t="shared" ref="K64:K66" si="66">+L64+M64</f>
        <v>0</v>
      </c>
      <c r="L64" s="140">
        <v>0</v>
      </c>
      <c r="M64" s="140">
        <v>0</v>
      </c>
      <c r="N64" s="140">
        <v>3</v>
      </c>
      <c r="O64" s="140">
        <v>5</v>
      </c>
      <c r="P64" s="140">
        <v>4</v>
      </c>
      <c r="Q64" s="70">
        <f t="shared" ref="Q64:Q66" si="67">+R64+S64</f>
        <v>9</v>
      </c>
      <c r="R64" s="70">
        <v>5</v>
      </c>
      <c r="S64" s="70">
        <v>4</v>
      </c>
    </row>
    <row r="65" spans="1:19" x14ac:dyDescent="0.3">
      <c r="A65" s="165"/>
      <c r="B65" s="166"/>
      <c r="C65" s="44">
        <v>68</v>
      </c>
      <c r="D65" s="48" t="s">
        <v>59</v>
      </c>
      <c r="E65" s="70">
        <f>+F65+G65</f>
        <v>83</v>
      </c>
      <c r="F65" s="70">
        <f t="shared" si="64"/>
        <v>47</v>
      </c>
      <c r="G65" s="70">
        <f t="shared" si="64"/>
        <v>36</v>
      </c>
      <c r="H65" s="70">
        <f t="shared" si="65"/>
        <v>0</v>
      </c>
      <c r="I65" s="132">
        <v>0</v>
      </c>
      <c r="J65" s="132">
        <v>0</v>
      </c>
      <c r="K65" s="132">
        <f t="shared" si="66"/>
        <v>0</v>
      </c>
      <c r="L65" s="140">
        <v>0</v>
      </c>
      <c r="M65" s="140">
        <v>0</v>
      </c>
      <c r="N65" s="140">
        <f t="shared" ref="N65:N66" si="68">+O65+P65</f>
        <v>40</v>
      </c>
      <c r="O65" s="140">
        <v>22</v>
      </c>
      <c r="P65" s="140">
        <v>18</v>
      </c>
      <c r="Q65" s="70">
        <f t="shared" si="67"/>
        <v>43</v>
      </c>
      <c r="R65" s="70">
        <v>25</v>
      </c>
      <c r="S65" s="70">
        <v>18</v>
      </c>
    </row>
    <row r="66" spans="1:19" x14ac:dyDescent="0.3">
      <c r="A66" s="162"/>
      <c r="B66" s="164"/>
      <c r="C66" s="44">
        <v>97</v>
      </c>
      <c r="D66" s="45" t="s">
        <v>60</v>
      </c>
      <c r="E66" s="92">
        <f>+F66+G66</f>
        <v>167</v>
      </c>
      <c r="F66" s="92">
        <f t="shared" ref="F66" si="69">+I66+L66+O66+R66</f>
        <v>96</v>
      </c>
      <c r="G66" s="92">
        <f t="shared" ref="G66" si="70">+J66+M66+P66+S66</f>
        <v>71</v>
      </c>
      <c r="H66" s="92">
        <f t="shared" si="65"/>
        <v>0</v>
      </c>
      <c r="I66" s="132">
        <v>0</v>
      </c>
      <c r="J66" s="132">
        <v>0</v>
      </c>
      <c r="K66" s="132">
        <f t="shared" si="66"/>
        <v>0</v>
      </c>
      <c r="L66" s="140">
        <v>0</v>
      </c>
      <c r="M66" s="140">
        <v>0</v>
      </c>
      <c r="N66" s="140">
        <f t="shared" si="68"/>
        <v>83</v>
      </c>
      <c r="O66" s="140">
        <v>48</v>
      </c>
      <c r="P66" s="140">
        <v>35</v>
      </c>
      <c r="Q66" s="92">
        <f t="shared" si="67"/>
        <v>84</v>
      </c>
      <c r="R66" s="70">
        <v>48</v>
      </c>
      <c r="S66" s="70">
        <v>36</v>
      </c>
    </row>
    <row r="67" spans="1:19" x14ac:dyDescent="0.3">
      <c r="A67" s="68">
        <v>13</v>
      </c>
      <c r="B67" s="77">
        <v>37</v>
      </c>
      <c r="C67" s="2"/>
      <c r="D67" s="15" t="s">
        <v>30</v>
      </c>
      <c r="E67" s="16">
        <f>+F67+G67</f>
        <v>623</v>
      </c>
      <c r="F67" s="16">
        <f>+I67+L67+O67+R67</f>
        <v>255</v>
      </c>
      <c r="G67" s="16">
        <f>+J67+M67+P67+S67</f>
        <v>368</v>
      </c>
      <c r="H67" s="16">
        <f>+I67+J67</f>
        <v>126</v>
      </c>
      <c r="I67" s="16">
        <f>SUM(I68:I70)</f>
        <v>43</v>
      </c>
      <c r="J67" s="16">
        <f>SUM(J68:J70)</f>
        <v>83</v>
      </c>
      <c r="K67" s="16">
        <f>+L67+M67</f>
        <v>148</v>
      </c>
      <c r="L67" s="16">
        <f>SUM(L68:L70)</f>
        <v>65</v>
      </c>
      <c r="M67" s="16">
        <f>SUM(M68:M70)</f>
        <v>83</v>
      </c>
      <c r="N67" s="16">
        <f>+O67+P67</f>
        <v>191</v>
      </c>
      <c r="O67" s="16">
        <f>SUM(O68:O70)</f>
        <v>82</v>
      </c>
      <c r="P67" s="16">
        <f>SUM(P68:P70)</f>
        <v>109</v>
      </c>
      <c r="Q67" s="16">
        <f>+R67+S67</f>
        <v>158</v>
      </c>
      <c r="R67" s="16">
        <f>SUM(R68:R70)</f>
        <v>65</v>
      </c>
      <c r="S67" s="16">
        <f>SUM(S68:S70)</f>
        <v>93</v>
      </c>
    </row>
    <row r="68" spans="1:19" x14ac:dyDescent="0.3">
      <c r="A68" s="161"/>
      <c r="B68" s="163"/>
      <c r="C68" s="44">
        <v>68</v>
      </c>
      <c r="D68" s="48" t="s">
        <v>59</v>
      </c>
      <c r="E68" s="12">
        <f t="shared" ref="E68:E70" si="71">+F68+G68</f>
        <v>282</v>
      </c>
      <c r="F68" s="12">
        <f t="shared" ref="F68:G70" si="72">+I68+L68+O68+R68</f>
        <v>115</v>
      </c>
      <c r="G68" s="12">
        <f t="shared" si="72"/>
        <v>167</v>
      </c>
      <c r="H68" s="12">
        <f t="shared" ref="H68:H70" si="73">+I68+J68</f>
        <v>67</v>
      </c>
      <c r="I68" s="12">
        <v>25</v>
      </c>
      <c r="J68" s="12">
        <v>42</v>
      </c>
      <c r="K68" s="12">
        <f t="shared" ref="K68:K70" si="74">+L68+M68</f>
        <v>59</v>
      </c>
      <c r="L68" s="12">
        <v>25</v>
      </c>
      <c r="M68" s="12">
        <v>34</v>
      </c>
      <c r="N68" s="12">
        <f t="shared" ref="N68:N70" si="75">+O68+P68</f>
        <v>84</v>
      </c>
      <c r="O68" s="12">
        <v>35</v>
      </c>
      <c r="P68" s="12">
        <v>49</v>
      </c>
      <c r="Q68" s="12">
        <f t="shared" ref="Q68:Q70" si="76">+R68+S68</f>
        <v>72</v>
      </c>
      <c r="R68" s="12">
        <v>30</v>
      </c>
      <c r="S68" s="12">
        <v>42</v>
      </c>
    </row>
    <row r="69" spans="1:19" x14ac:dyDescent="0.3">
      <c r="A69" s="165"/>
      <c r="B69" s="166"/>
      <c r="C69" s="44">
        <v>97</v>
      </c>
      <c r="D69" s="45" t="s">
        <v>60</v>
      </c>
      <c r="E69" s="12">
        <f t="shared" si="71"/>
        <v>213</v>
      </c>
      <c r="F69" s="12">
        <f t="shared" si="72"/>
        <v>93</v>
      </c>
      <c r="G69" s="12">
        <f t="shared" si="72"/>
        <v>120</v>
      </c>
      <c r="H69" s="12">
        <f t="shared" si="73"/>
        <v>42</v>
      </c>
      <c r="I69" s="12">
        <v>13</v>
      </c>
      <c r="J69" s="12">
        <v>29</v>
      </c>
      <c r="K69" s="12">
        <f t="shared" si="74"/>
        <v>57</v>
      </c>
      <c r="L69" s="12">
        <v>30</v>
      </c>
      <c r="M69" s="12">
        <v>27</v>
      </c>
      <c r="N69" s="12">
        <f t="shared" si="75"/>
        <v>64</v>
      </c>
      <c r="O69" s="12">
        <v>30</v>
      </c>
      <c r="P69" s="12">
        <v>34</v>
      </c>
      <c r="Q69" s="12">
        <f t="shared" si="76"/>
        <v>50</v>
      </c>
      <c r="R69" s="12">
        <v>20</v>
      </c>
      <c r="S69" s="12">
        <v>30</v>
      </c>
    </row>
    <row r="70" spans="1:19" x14ac:dyDescent="0.3">
      <c r="A70" s="162"/>
      <c r="B70" s="164"/>
      <c r="C70" s="46">
        <v>136</v>
      </c>
      <c r="D70" s="47" t="s">
        <v>62</v>
      </c>
      <c r="E70" s="12">
        <f t="shared" si="71"/>
        <v>128</v>
      </c>
      <c r="F70" s="12">
        <f t="shared" si="72"/>
        <v>47</v>
      </c>
      <c r="G70" s="12">
        <f t="shared" si="72"/>
        <v>81</v>
      </c>
      <c r="H70" s="12">
        <f t="shared" si="73"/>
        <v>17</v>
      </c>
      <c r="I70" s="12">
        <v>5</v>
      </c>
      <c r="J70" s="12">
        <v>12</v>
      </c>
      <c r="K70" s="12">
        <f t="shared" si="74"/>
        <v>32</v>
      </c>
      <c r="L70" s="12">
        <v>10</v>
      </c>
      <c r="M70" s="12">
        <v>22</v>
      </c>
      <c r="N70" s="12">
        <f t="shared" si="75"/>
        <v>43</v>
      </c>
      <c r="O70" s="12">
        <v>17</v>
      </c>
      <c r="P70" s="12">
        <v>26</v>
      </c>
      <c r="Q70" s="12">
        <f t="shared" si="76"/>
        <v>36</v>
      </c>
      <c r="R70" s="12">
        <v>15</v>
      </c>
      <c r="S70" s="12">
        <v>21</v>
      </c>
    </row>
    <row r="71" spans="1:19" x14ac:dyDescent="0.3">
      <c r="A71" s="68">
        <v>14</v>
      </c>
      <c r="B71" s="77">
        <v>40</v>
      </c>
      <c r="C71" s="2"/>
      <c r="D71" s="15" t="s">
        <v>31</v>
      </c>
      <c r="E71" s="65">
        <f>+F71+G71</f>
        <v>588</v>
      </c>
      <c r="F71" s="65">
        <f>+I71+L71+O71+R71</f>
        <v>2</v>
      </c>
      <c r="G71" s="65">
        <f>+J71+M71+P71+S71</f>
        <v>586</v>
      </c>
      <c r="H71" s="65">
        <f>+I71+J71</f>
        <v>87</v>
      </c>
      <c r="I71" s="65">
        <f>SUM(I72:I77)</f>
        <v>1</v>
      </c>
      <c r="J71" s="65">
        <f>SUM(J72:J77)</f>
        <v>86</v>
      </c>
      <c r="K71" s="65">
        <f>+L71+M71</f>
        <v>138</v>
      </c>
      <c r="L71" s="65">
        <f>SUM(L72:L77)</f>
        <v>0</v>
      </c>
      <c r="M71" s="65">
        <f>SUM(M72:M77)</f>
        <v>138</v>
      </c>
      <c r="N71" s="65">
        <f>+O71+P71</f>
        <v>171</v>
      </c>
      <c r="O71" s="65">
        <f>SUM(O72:O77)</f>
        <v>0</v>
      </c>
      <c r="P71" s="65">
        <f>SUM(P72:P77)</f>
        <v>171</v>
      </c>
      <c r="Q71" s="65">
        <f>+R71+S71</f>
        <v>192</v>
      </c>
      <c r="R71" s="65">
        <f>SUM(R72:R77)</f>
        <v>1</v>
      </c>
      <c r="S71" s="65">
        <f>SUM(S72:S77)</f>
        <v>191</v>
      </c>
    </row>
    <row r="72" spans="1:19" x14ac:dyDescent="0.3">
      <c r="A72" s="161"/>
      <c r="B72" s="163"/>
      <c r="C72" s="46">
        <v>53</v>
      </c>
      <c r="D72" s="47" t="s">
        <v>14</v>
      </c>
      <c r="E72" s="70">
        <f t="shared" ref="E72:E77" si="77">+F72+G72</f>
        <v>70</v>
      </c>
      <c r="F72" s="70">
        <f t="shared" ref="F72:G77" si="78">+I72+L72+O72+R72</f>
        <v>0</v>
      </c>
      <c r="G72" s="70">
        <f t="shared" si="78"/>
        <v>70</v>
      </c>
      <c r="H72" s="70">
        <f t="shared" ref="H72:H77" si="79">+I72+J72</f>
        <v>15</v>
      </c>
      <c r="I72" s="70">
        <v>0</v>
      </c>
      <c r="J72" s="70">
        <v>15</v>
      </c>
      <c r="K72" s="70">
        <f t="shared" ref="K72:K77" si="80">+L72+M72</f>
        <v>20</v>
      </c>
      <c r="L72" s="70">
        <v>0</v>
      </c>
      <c r="M72" s="140">
        <v>20</v>
      </c>
      <c r="N72" s="70">
        <f t="shared" ref="N72:N77" si="81">+O72+P72</f>
        <v>17</v>
      </c>
      <c r="O72" s="70">
        <v>0</v>
      </c>
      <c r="P72" s="140">
        <v>17</v>
      </c>
      <c r="Q72" s="70">
        <f t="shared" ref="Q72:Q77" si="82">+R72+S72</f>
        <v>18</v>
      </c>
      <c r="R72" s="70">
        <v>0</v>
      </c>
      <c r="S72" s="70">
        <v>18</v>
      </c>
    </row>
    <row r="73" spans="1:19" x14ac:dyDescent="0.3">
      <c r="A73" s="165"/>
      <c r="B73" s="166"/>
      <c r="C73" s="44">
        <v>68</v>
      </c>
      <c r="D73" s="48" t="s">
        <v>59</v>
      </c>
      <c r="E73" s="70">
        <f t="shared" si="77"/>
        <v>134</v>
      </c>
      <c r="F73" s="70">
        <f t="shared" si="78"/>
        <v>0</v>
      </c>
      <c r="G73" s="70">
        <f t="shared" si="78"/>
        <v>134</v>
      </c>
      <c r="H73" s="70">
        <f t="shared" si="79"/>
        <v>20</v>
      </c>
      <c r="I73" s="70">
        <v>0</v>
      </c>
      <c r="J73" s="132">
        <v>20</v>
      </c>
      <c r="K73" s="132">
        <f t="shared" si="80"/>
        <v>30</v>
      </c>
      <c r="L73" s="132">
        <v>0</v>
      </c>
      <c r="M73" s="140">
        <v>30</v>
      </c>
      <c r="N73" s="70">
        <f t="shared" si="81"/>
        <v>31</v>
      </c>
      <c r="O73" s="70">
        <v>0</v>
      </c>
      <c r="P73" s="140">
        <v>31</v>
      </c>
      <c r="Q73" s="70">
        <f t="shared" si="82"/>
        <v>53</v>
      </c>
      <c r="R73" s="70">
        <v>0</v>
      </c>
      <c r="S73" s="70">
        <v>53</v>
      </c>
    </row>
    <row r="74" spans="1:19" x14ac:dyDescent="0.3">
      <c r="A74" s="165"/>
      <c r="B74" s="166"/>
      <c r="C74" s="44">
        <v>97</v>
      </c>
      <c r="D74" s="45" t="s">
        <v>60</v>
      </c>
      <c r="E74" s="70">
        <f t="shared" si="77"/>
        <v>189</v>
      </c>
      <c r="F74" s="70">
        <f t="shared" si="78"/>
        <v>2</v>
      </c>
      <c r="G74" s="70">
        <f t="shared" si="78"/>
        <v>187</v>
      </c>
      <c r="H74" s="70">
        <f t="shared" si="79"/>
        <v>22</v>
      </c>
      <c r="I74" s="70">
        <v>1</v>
      </c>
      <c r="J74" s="132">
        <v>21</v>
      </c>
      <c r="K74" s="132">
        <f t="shared" si="80"/>
        <v>45</v>
      </c>
      <c r="L74" s="132">
        <v>0</v>
      </c>
      <c r="M74" s="140">
        <v>45</v>
      </c>
      <c r="N74" s="70">
        <f t="shared" si="81"/>
        <v>60</v>
      </c>
      <c r="O74" s="70">
        <v>0</v>
      </c>
      <c r="P74" s="140">
        <v>60</v>
      </c>
      <c r="Q74" s="70">
        <f t="shared" si="82"/>
        <v>62</v>
      </c>
      <c r="R74" s="70">
        <v>1</v>
      </c>
      <c r="S74" s="70">
        <v>61</v>
      </c>
    </row>
    <row r="75" spans="1:19" x14ac:dyDescent="0.3">
      <c r="A75" s="165"/>
      <c r="B75" s="166"/>
      <c r="C75" s="46">
        <v>112</v>
      </c>
      <c r="D75" s="47" t="s">
        <v>61</v>
      </c>
      <c r="E75" s="70">
        <f t="shared" si="77"/>
        <v>96</v>
      </c>
      <c r="F75" s="70">
        <f t="shared" si="78"/>
        <v>0</v>
      </c>
      <c r="G75" s="70">
        <f t="shared" si="78"/>
        <v>96</v>
      </c>
      <c r="H75" s="70">
        <f t="shared" si="79"/>
        <v>11</v>
      </c>
      <c r="I75" s="70">
        <v>0</v>
      </c>
      <c r="J75" s="132">
        <v>11</v>
      </c>
      <c r="K75" s="132">
        <f t="shared" si="80"/>
        <v>28</v>
      </c>
      <c r="L75" s="132">
        <v>0</v>
      </c>
      <c r="M75" s="140">
        <v>28</v>
      </c>
      <c r="N75" s="70">
        <f t="shared" si="81"/>
        <v>30</v>
      </c>
      <c r="O75" s="70">
        <v>0</v>
      </c>
      <c r="P75" s="140">
        <v>30</v>
      </c>
      <c r="Q75" s="70">
        <f t="shared" si="82"/>
        <v>27</v>
      </c>
      <c r="R75" s="70">
        <v>0</v>
      </c>
      <c r="S75" s="70">
        <v>27</v>
      </c>
    </row>
    <row r="76" spans="1:19" x14ac:dyDescent="0.3">
      <c r="A76" s="165"/>
      <c r="B76" s="166"/>
      <c r="C76" s="46">
        <v>136</v>
      </c>
      <c r="D76" s="47" t="s">
        <v>62</v>
      </c>
      <c r="E76" s="70">
        <f t="shared" si="77"/>
        <v>96</v>
      </c>
      <c r="F76" s="70">
        <f t="shared" si="78"/>
        <v>0</v>
      </c>
      <c r="G76" s="70">
        <f t="shared" si="78"/>
        <v>96</v>
      </c>
      <c r="H76" s="70">
        <f t="shared" si="79"/>
        <v>19</v>
      </c>
      <c r="I76" s="70">
        <v>0</v>
      </c>
      <c r="J76" s="132">
        <v>19</v>
      </c>
      <c r="K76" s="132">
        <f t="shared" si="80"/>
        <v>12</v>
      </c>
      <c r="L76" s="132">
        <v>0</v>
      </c>
      <c r="M76" s="140">
        <v>12</v>
      </c>
      <c r="N76" s="70">
        <f t="shared" si="81"/>
        <v>33</v>
      </c>
      <c r="O76" s="70">
        <v>0</v>
      </c>
      <c r="P76" s="140">
        <v>33</v>
      </c>
      <c r="Q76" s="70">
        <f t="shared" si="82"/>
        <v>32</v>
      </c>
      <c r="R76" s="70">
        <v>0</v>
      </c>
      <c r="S76" s="70">
        <v>32</v>
      </c>
    </row>
    <row r="77" spans="1:19" s="152" customFormat="1" ht="56.25" x14ac:dyDescent="0.25">
      <c r="A77" s="162"/>
      <c r="B77" s="164"/>
      <c r="C77" s="153">
        <v>184</v>
      </c>
      <c r="D77" s="154" t="s">
        <v>91</v>
      </c>
      <c r="E77" s="151">
        <f t="shared" si="77"/>
        <v>3</v>
      </c>
      <c r="F77" s="151">
        <f t="shared" si="78"/>
        <v>0</v>
      </c>
      <c r="G77" s="151">
        <f t="shared" si="78"/>
        <v>3</v>
      </c>
      <c r="H77" s="151">
        <f t="shared" si="79"/>
        <v>0</v>
      </c>
      <c r="I77" s="151">
        <v>0</v>
      </c>
      <c r="J77" s="151">
        <v>0</v>
      </c>
      <c r="K77" s="151">
        <f t="shared" si="80"/>
        <v>3</v>
      </c>
      <c r="L77" s="151">
        <v>0</v>
      </c>
      <c r="M77" s="151">
        <v>3</v>
      </c>
      <c r="N77" s="151">
        <f t="shared" si="81"/>
        <v>0</v>
      </c>
      <c r="O77" s="151">
        <v>0</v>
      </c>
      <c r="P77" s="151">
        <v>0</v>
      </c>
      <c r="Q77" s="151">
        <f t="shared" si="82"/>
        <v>0</v>
      </c>
      <c r="R77" s="151">
        <v>0</v>
      </c>
      <c r="S77" s="151">
        <v>0</v>
      </c>
    </row>
    <row r="78" spans="1:19" x14ac:dyDescent="0.3">
      <c r="A78" s="68">
        <v>15</v>
      </c>
      <c r="B78" s="77">
        <v>42</v>
      </c>
      <c r="C78" s="2"/>
      <c r="D78" s="15" t="s">
        <v>32</v>
      </c>
      <c r="E78" s="16">
        <f>+F78+G78</f>
        <v>668</v>
      </c>
      <c r="F78" s="16">
        <f>+I78+L78+O78+R78</f>
        <v>288</v>
      </c>
      <c r="G78" s="16">
        <f>+J78+M78+P78+S78</f>
        <v>380</v>
      </c>
      <c r="H78" s="16">
        <f>+I78+J78</f>
        <v>140</v>
      </c>
      <c r="I78" s="16">
        <f>SUM(I79:I81)</f>
        <v>61</v>
      </c>
      <c r="J78" s="16">
        <f>SUM(J79:J81)</f>
        <v>79</v>
      </c>
      <c r="K78" s="16">
        <f>+L78+M78</f>
        <v>121</v>
      </c>
      <c r="L78" s="16">
        <f>SUM(L79:L81)</f>
        <v>38</v>
      </c>
      <c r="M78" s="16">
        <f>SUM(M79:M81)</f>
        <v>83</v>
      </c>
      <c r="N78" s="16">
        <f>+O78+P78</f>
        <v>265</v>
      </c>
      <c r="O78" s="16">
        <f>SUM(O79:O81)</f>
        <v>128</v>
      </c>
      <c r="P78" s="16">
        <f>SUM(P79:P81)</f>
        <v>137</v>
      </c>
      <c r="Q78" s="16">
        <f>+R78+S78</f>
        <v>142</v>
      </c>
      <c r="R78" s="16">
        <f>SUM(R79:R81)</f>
        <v>61</v>
      </c>
      <c r="S78" s="16">
        <f>SUM(S79:S81)</f>
        <v>81</v>
      </c>
    </row>
    <row r="79" spans="1:19" x14ac:dyDescent="0.3">
      <c r="A79" s="165"/>
      <c r="B79" s="166"/>
      <c r="C79" s="44">
        <v>68</v>
      </c>
      <c r="D79" s="48" t="s">
        <v>59</v>
      </c>
      <c r="E79" s="12">
        <f t="shared" ref="E79:E80" si="83">+F79+G79</f>
        <v>100</v>
      </c>
      <c r="F79" s="12">
        <f t="shared" ref="F79:G80" si="84">+I79+L79+O79+R79</f>
        <v>43</v>
      </c>
      <c r="G79" s="12">
        <f t="shared" si="84"/>
        <v>57</v>
      </c>
      <c r="H79" s="12">
        <f t="shared" ref="H79:H80" si="85">+I79+J79</f>
        <v>27</v>
      </c>
      <c r="I79" s="12">
        <v>11</v>
      </c>
      <c r="J79" s="12">
        <v>16</v>
      </c>
      <c r="K79" s="12">
        <f t="shared" ref="K79:K80" si="86">+L79+M79</f>
        <v>15</v>
      </c>
      <c r="L79" s="12">
        <v>5</v>
      </c>
      <c r="M79" s="12">
        <v>10</v>
      </c>
      <c r="N79" s="12">
        <f t="shared" ref="N79:N80" si="87">+O79+P79</f>
        <v>33</v>
      </c>
      <c r="O79" s="12">
        <v>15</v>
      </c>
      <c r="P79" s="12">
        <v>18</v>
      </c>
      <c r="Q79" s="12">
        <f t="shared" ref="Q79:Q80" si="88">+R79+S79</f>
        <v>25</v>
      </c>
      <c r="R79" s="12">
        <v>12</v>
      </c>
      <c r="S79" s="12">
        <v>13</v>
      </c>
    </row>
    <row r="80" spans="1:19" x14ac:dyDescent="0.3">
      <c r="A80" s="165"/>
      <c r="B80" s="166"/>
      <c r="C80" s="44">
        <v>97</v>
      </c>
      <c r="D80" s="45" t="s">
        <v>60</v>
      </c>
      <c r="E80" s="12">
        <f t="shared" si="83"/>
        <v>468</v>
      </c>
      <c r="F80" s="12">
        <f t="shared" si="84"/>
        <v>201</v>
      </c>
      <c r="G80" s="12">
        <f t="shared" si="84"/>
        <v>267</v>
      </c>
      <c r="H80" s="12">
        <f t="shared" si="85"/>
        <v>85</v>
      </c>
      <c r="I80" s="12">
        <v>39</v>
      </c>
      <c r="J80" s="12">
        <v>46</v>
      </c>
      <c r="K80" s="12">
        <f t="shared" si="86"/>
        <v>101</v>
      </c>
      <c r="L80" s="12">
        <v>32</v>
      </c>
      <c r="M80" s="12">
        <v>69</v>
      </c>
      <c r="N80" s="12">
        <f t="shared" si="87"/>
        <v>190</v>
      </c>
      <c r="O80" s="12">
        <v>93</v>
      </c>
      <c r="P80" s="12">
        <v>97</v>
      </c>
      <c r="Q80" s="12">
        <f t="shared" si="88"/>
        <v>92</v>
      </c>
      <c r="R80" s="12">
        <v>37</v>
      </c>
      <c r="S80" s="12">
        <v>55</v>
      </c>
    </row>
    <row r="81" spans="1:19" x14ac:dyDescent="0.3">
      <c r="A81" s="162"/>
      <c r="B81" s="164"/>
      <c r="C81" s="46">
        <v>136</v>
      </c>
      <c r="D81" s="47" t="s">
        <v>62</v>
      </c>
      <c r="E81" s="12">
        <f>+F81+G81</f>
        <v>100</v>
      </c>
      <c r="F81" s="12">
        <f>+I81+L81+O81+R81</f>
        <v>44</v>
      </c>
      <c r="G81" s="12">
        <f>+J81+M81+P81+S81</f>
        <v>56</v>
      </c>
      <c r="H81" s="12">
        <f>+I81+J81</f>
        <v>28</v>
      </c>
      <c r="I81" s="12">
        <v>11</v>
      </c>
      <c r="J81" s="12">
        <v>17</v>
      </c>
      <c r="K81" s="12">
        <f>+L81+M81</f>
        <v>5</v>
      </c>
      <c r="L81" s="12">
        <v>1</v>
      </c>
      <c r="M81" s="12">
        <v>4</v>
      </c>
      <c r="N81" s="12">
        <f>+O81+P81</f>
        <v>42</v>
      </c>
      <c r="O81" s="12">
        <v>20</v>
      </c>
      <c r="P81" s="12">
        <v>22</v>
      </c>
      <c r="Q81" s="12">
        <f>+R81+S81</f>
        <v>25</v>
      </c>
      <c r="R81" s="12">
        <v>12</v>
      </c>
      <c r="S81" s="12">
        <v>13</v>
      </c>
    </row>
    <row r="82" spans="1:19" x14ac:dyDescent="0.3">
      <c r="A82" s="68">
        <v>16</v>
      </c>
      <c r="B82" s="77">
        <v>45</v>
      </c>
      <c r="C82" s="2"/>
      <c r="D82" s="15" t="s">
        <v>33</v>
      </c>
      <c r="E82" s="16">
        <f>+F82+G82</f>
        <v>912</v>
      </c>
      <c r="F82" s="16">
        <f>+I82+L82+O82+R82</f>
        <v>90</v>
      </c>
      <c r="G82" s="16">
        <f>+J82+M82+P82+S82</f>
        <v>822</v>
      </c>
      <c r="H82" s="16">
        <f>+I82+J82</f>
        <v>193</v>
      </c>
      <c r="I82" s="16">
        <f>+I83</f>
        <v>16</v>
      </c>
      <c r="J82" s="16">
        <f>+J83</f>
        <v>177</v>
      </c>
      <c r="K82" s="16">
        <f>+L82+M82</f>
        <v>262</v>
      </c>
      <c r="L82" s="16">
        <f>+L83</f>
        <v>22</v>
      </c>
      <c r="M82" s="16">
        <f>+M83</f>
        <v>240</v>
      </c>
      <c r="N82" s="16">
        <f>+O82+P82</f>
        <v>271</v>
      </c>
      <c r="O82" s="16">
        <f>+O83</f>
        <v>29</v>
      </c>
      <c r="P82" s="16">
        <f>+P83</f>
        <v>242</v>
      </c>
      <c r="Q82" s="16">
        <f>+R82+S82</f>
        <v>186</v>
      </c>
      <c r="R82" s="16">
        <f>+R83</f>
        <v>23</v>
      </c>
      <c r="S82" s="16">
        <f>+S83</f>
        <v>163</v>
      </c>
    </row>
    <row r="83" spans="1:19" x14ac:dyDescent="0.3">
      <c r="A83" s="73"/>
      <c r="B83" s="1"/>
      <c r="C83" s="44">
        <v>97</v>
      </c>
      <c r="D83" s="45" t="s">
        <v>60</v>
      </c>
      <c r="E83" s="12">
        <f>F83+G83</f>
        <v>912</v>
      </c>
      <c r="F83" s="12">
        <f>I83+L83+O83+R83</f>
        <v>90</v>
      </c>
      <c r="G83" s="12">
        <f>J83+M83+P83+S83</f>
        <v>822</v>
      </c>
      <c r="H83" s="12">
        <f>I83+J83</f>
        <v>193</v>
      </c>
      <c r="I83" s="12">
        <v>16</v>
      </c>
      <c r="J83" s="12">
        <v>177</v>
      </c>
      <c r="K83" s="12">
        <f>L83+M83</f>
        <v>262</v>
      </c>
      <c r="L83" s="12">
        <v>22</v>
      </c>
      <c r="M83" s="12">
        <v>240</v>
      </c>
      <c r="N83" s="12">
        <f>O83+P83</f>
        <v>271</v>
      </c>
      <c r="O83" s="12">
        <v>29</v>
      </c>
      <c r="P83" s="12">
        <v>242</v>
      </c>
      <c r="Q83" s="12">
        <f>R83+S83</f>
        <v>186</v>
      </c>
      <c r="R83" s="12">
        <v>23</v>
      </c>
      <c r="S83" s="12">
        <v>163</v>
      </c>
    </row>
    <row r="84" spans="1:19" ht="37.5" x14ac:dyDescent="0.3">
      <c r="A84" s="68">
        <v>17</v>
      </c>
      <c r="B84" s="27">
        <v>46</v>
      </c>
      <c r="C84" s="28"/>
      <c r="D84" s="29" t="s">
        <v>56</v>
      </c>
      <c r="E84" s="79">
        <f t="shared" ref="E84:E85" si="89">+F84+G84</f>
        <v>90</v>
      </c>
      <c r="F84" s="79">
        <f t="shared" ref="F84:G85" si="90">+I84+L84+O84+R84</f>
        <v>18</v>
      </c>
      <c r="G84" s="79">
        <f t="shared" si="90"/>
        <v>72</v>
      </c>
      <c r="H84" s="79">
        <f t="shared" ref="H84:H85" si="91">+I84+J84</f>
        <v>9</v>
      </c>
      <c r="I84" s="79">
        <f>SUM(I85:I85)</f>
        <v>1</v>
      </c>
      <c r="J84" s="79">
        <f>SUM(J85:J85)</f>
        <v>8</v>
      </c>
      <c r="K84" s="79">
        <f t="shared" ref="K84:K85" si="92">+L84+M84</f>
        <v>16</v>
      </c>
      <c r="L84" s="79">
        <f>SUM(L85:L85)</f>
        <v>3</v>
      </c>
      <c r="M84" s="79">
        <f>SUM(M85:M85)</f>
        <v>13</v>
      </c>
      <c r="N84" s="79">
        <f t="shared" ref="N84:N85" si="93">+O84+P84</f>
        <v>39</v>
      </c>
      <c r="O84" s="79">
        <f>SUM(O85:O85)</f>
        <v>9</v>
      </c>
      <c r="P84" s="79">
        <f>SUM(P85:P85)</f>
        <v>30</v>
      </c>
      <c r="Q84" s="79">
        <f t="shared" ref="Q84:Q85" si="94">+R84+S84</f>
        <v>26</v>
      </c>
      <c r="R84" s="79">
        <f>SUM(R85:R85)</f>
        <v>5</v>
      </c>
      <c r="S84" s="79">
        <f>SUM(S85:S85)</f>
        <v>21</v>
      </c>
    </row>
    <row r="85" spans="1:19" x14ac:dyDescent="0.3">
      <c r="A85" s="73"/>
      <c r="B85" s="58"/>
      <c r="C85" s="30">
        <v>53</v>
      </c>
      <c r="D85" s="31" t="s">
        <v>14</v>
      </c>
      <c r="E85" s="80">
        <f t="shared" si="89"/>
        <v>90</v>
      </c>
      <c r="F85" s="81">
        <f t="shared" si="90"/>
        <v>18</v>
      </c>
      <c r="G85" s="81">
        <f t="shared" si="90"/>
        <v>72</v>
      </c>
      <c r="H85" s="80">
        <f t="shared" si="91"/>
        <v>9</v>
      </c>
      <c r="I85" s="81">
        <v>1</v>
      </c>
      <c r="J85" s="81">
        <v>8</v>
      </c>
      <c r="K85" s="80">
        <f t="shared" si="92"/>
        <v>16</v>
      </c>
      <c r="L85" s="81">
        <v>3</v>
      </c>
      <c r="M85" s="81">
        <v>13</v>
      </c>
      <c r="N85" s="80">
        <f t="shared" si="93"/>
        <v>39</v>
      </c>
      <c r="O85" s="81">
        <v>9</v>
      </c>
      <c r="P85" s="81">
        <v>30</v>
      </c>
      <c r="Q85" s="80">
        <f t="shared" si="94"/>
        <v>26</v>
      </c>
      <c r="R85" s="81">
        <v>5</v>
      </c>
      <c r="S85" s="81">
        <v>21</v>
      </c>
    </row>
    <row r="86" spans="1:19" x14ac:dyDescent="0.3">
      <c r="A86" s="68">
        <v>18</v>
      </c>
      <c r="B86" s="76">
        <v>50</v>
      </c>
      <c r="C86" s="2"/>
      <c r="D86" s="15" t="s">
        <v>34</v>
      </c>
      <c r="E86" s="65">
        <f>+F86+G86</f>
        <v>4461</v>
      </c>
      <c r="F86" s="65">
        <f>+I86+L86+O86+R86</f>
        <v>1702</v>
      </c>
      <c r="G86" s="65">
        <f>+J86+M86+P86+S86</f>
        <v>2759</v>
      </c>
      <c r="H86" s="65">
        <f>+I86+J86</f>
        <v>747</v>
      </c>
      <c r="I86" s="65">
        <f>SUM(I87:I88)</f>
        <v>289</v>
      </c>
      <c r="J86" s="65">
        <f>SUM(J87:J88)</f>
        <v>458</v>
      </c>
      <c r="K86" s="65">
        <f>+L86+M86</f>
        <v>690</v>
      </c>
      <c r="L86" s="65">
        <f>SUM(L87:L88)</f>
        <v>285</v>
      </c>
      <c r="M86" s="65">
        <f>SUM(M87:M88)</f>
        <v>405</v>
      </c>
      <c r="N86" s="65">
        <f>+O86+P86</f>
        <v>2098</v>
      </c>
      <c r="O86" s="65">
        <f>SUM(O87:O88)</f>
        <v>760</v>
      </c>
      <c r="P86" s="65">
        <f>SUM(P87:P88)</f>
        <v>1338</v>
      </c>
      <c r="Q86" s="65">
        <f>+R86+S86</f>
        <v>926</v>
      </c>
      <c r="R86" s="65">
        <f>SUM(R87:R88)</f>
        <v>368</v>
      </c>
      <c r="S86" s="65">
        <f>SUM(S87:S88)</f>
        <v>558</v>
      </c>
    </row>
    <row r="87" spans="1:19" x14ac:dyDescent="0.3">
      <c r="A87" s="161"/>
      <c r="B87" s="163"/>
      <c r="C87" s="46">
        <v>60</v>
      </c>
      <c r="D87" s="47" t="s">
        <v>73</v>
      </c>
      <c r="E87" s="70">
        <f t="shared" ref="E87:E88" si="95">+F87+G87</f>
        <v>4291</v>
      </c>
      <c r="F87" s="70">
        <f t="shared" ref="F87:G87" si="96">+I87+L87+O87+R87</f>
        <v>1634</v>
      </c>
      <c r="G87" s="70">
        <f t="shared" si="96"/>
        <v>2657</v>
      </c>
      <c r="H87" s="70">
        <f t="shared" ref="H87:H88" si="97">+I87+J87</f>
        <v>742</v>
      </c>
      <c r="I87" s="132">
        <v>286</v>
      </c>
      <c r="J87" s="132">
        <v>456</v>
      </c>
      <c r="K87" s="132">
        <f t="shared" ref="K87:K88" si="98">+L87+M87</f>
        <v>650</v>
      </c>
      <c r="L87" s="140">
        <v>276</v>
      </c>
      <c r="M87" s="140">
        <v>374</v>
      </c>
      <c r="N87" s="140">
        <f t="shared" ref="N87:N88" si="99">+O87+P87</f>
        <v>2019</v>
      </c>
      <c r="O87" s="144">
        <v>722</v>
      </c>
      <c r="P87" s="144">
        <v>1297</v>
      </c>
      <c r="Q87" s="70">
        <f t="shared" ref="Q87:Q88" si="100">+R87+S87</f>
        <v>880</v>
      </c>
      <c r="R87" s="70">
        <v>350</v>
      </c>
      <c r="S87" s="70">
        <v>530</v>
      </c>
    </row>
    <row r="88" spans="1:19" x14ac:dyDescent="0.3">
      <c r="A88" s="162"/>
      <c r="B88" s="164"/>
      <c r="C88" s="44">
        <v>166</v>
      </c>
      <c r="D88" s="66" t="s">
        <v>74</v>
      </c>
      <c r="E88" s="70">
        <f t="shared" si="95"/>
        <v>170</v>
      </c>
      <c r="F88" s="70">
        <f t="shared" ref="F88:G88" si="101">+I88+L88+O88+R88</f>
        <v>68</v>
      </c>
      <c r="G88" s="70">
        <f t="shared" si="101"/>
        <v>102</v>
      </c>
      <c r="H88" s="70">
        <f t="shared" si="97"/>
        <v>5</v>
      </c>
      <c r="I88" s="132">
        <v>3</v>
      </c>
      <c r="J88" s="132">
        <v>2</v>
      </c>
      <c r="K88" s="132">
        <f t="shared" si="98"/>
        <v>40</v>
      </c>
      <c r="L88" s="140">
        <v>9</v>
      </c>
      <c r="M88" s="140">
        <v>31</v>
      </c>
      <c r="N88" s="140">
        <f t="shared" si="99"/>
        <v>79</v>
      </c>
      <c r="O88" s="140">
        <v>38</v>
      </c>
      <c r="P88" s="140">
        <v>41</v>
      </c>
      <c r="Q88" s="70">
        <f t="shared" si="100"/>
        <v>46</v>
      </c>
      <c r="R88" s="70">
        <v>18</v>
      </c>
      <c r="S88" s="70">
        <v>28</v>
      </c>
    </row>
    <row r="89" spans="1:19" x14ac:dyDescent="0.3">
      <c r="A89" s="68">
        <v>19</v>
      </c>
      <c r="B89" s="77">
        <v>52</v>
      </c>
      <c r="C89" s="2"/>
      <c r="D89" s="50" t="s">
        <v>35</v>
      </c>
      <c r="E89" s="82">
        <f>+F89+G89</f>
        <v>1614</v>
      </c>
      <c r="F89" s="82">
        <f>+I89+L89+O89+R89</f>
        <v>540</v>
      </c>
      <c r="G89" s="82">
        <f>+J89+M89+P89+S89</f>
        <v>1074</v>
      </c>
      <c r="H89" s="82">
        <f>+I89+J89</f>
        <v>346</v>
      </c>
      <c r="I89" s="82">
        <f>SUM(I90:I93)</f>
        <v>113</v>
      </c>
      <c r="J89" s="82">
        <f>SUM(J90:J93)</f>
        <v>233</v>
      </c>
      <c r="K89" s="82">
        <f>+L89+M89</f>
        <v>359</v>
      </c>
      <c r="L89" s="82">
        <f>SUM(L90:L93)</f>
        <v>116</v>
      </c>
      <c r="M89" s="82">
        <f>SUM(M90:M93)</f>
        <v>243</v>
      </c>
      <c r="N89" s="82">
        <f>+O89+P89</f>
        <v>508</v>
      </c>
      <c r="O89" s="82">
        <f>SUM(O90:O93)</f>
        <v>174</v>
      </c>
      <c r="P89" s="82">
        <f>SUM(P90:P93)</f>
        <v>334</v>
      </c>
      <c r="Q89" s="82">
        <f>+R89+S89</f>
        <v>401</v>
      </c>
      <c r="R89" s="82">
        <f>SUM(R90:R93)</f>
        <v>137</v>
      </c>
      <c r="S89" s="82">
        <f>SUM(S90:S93)</f>
        <v>264</v>
      </c>
    </row>
    <row r="90" spans="1:19" x14ac:dyDescent="0.3">
      <c r="A90" s="161"/>
      <c r="B90" s="176"/>
      <c r="C90" s="46">
        <v>29</v>
      </c>
      <c r="D90" s="47" t="s">
        <v>57</v>
      </c>
      <c r="E90" s="83">
        <f t="shared" ref="E90:E93" si="102">+F90+G90</f>
        <v>466</v>
      </c>
      <c r="F90" s="83">
        <f t="shared" ref="F90:G93" si="103">+I90+L90+O90+R90</f>
        <v>156</v>
      </c>
      <c r="G90" s="83">
        <f t="shared" si="103"/>
        <v>310</v>
      </c>
      <c r="H90" s="83">
        <f t="shared" ref="H90:H93" si="104">+I90+J90</f>
        <v>133</v>
      </c>
      <c r="I90" s="83">
        <v>43</v>
      </c>
      <c r="J90" s="83">
        <v>90</v>
      </c>
      <c r="K90" s="83">
        <f t="shared" ref="K90:K93" si="105">+L90+M90</f>
        <v>104</v>
      </c>
      <c r="L90" s="83">
        <v>37</v>
      </c>
      <c r="M90" s="83">
        <v>67</v>
      </c>
      <c r="N90" s="83">
        <f t="shared" ref="N90:N93" si="106">+O90+P90</f>
        <v>130</v>
      </c>
      <c r="O90" s="83">
        <v>42</v>
      </c>
      <c r="P90" s="83">
        <v>88</v>
      </c>
      <c r="Q90" s="83">
        <f t="shared" ref="Q90:Q93" si="107">+R90+S90</f>
        <v>99</v>
      </c>
      <c r="R90" s="83">
        <v>34</v>
      </c>
      <c r="S90" s="83">
        <v>65</v>
      </c>
    </row>
    <row r="91" spans="1:19" x14ac:dyDescent="0.3">
      <c r="A91" s="165"/>
      <c r="B91" s="177"/>
      <c r="C91" s="46">
        <v>53</v>
      </c>
      <c r="D91" s="47" t="s">
        <v>14</v>
      </c>
      <c r="E91" s="83">
        <f t="shared" si="102"/>
        <v>525</v>
      </c>
      <c r="F91" s="83">
        <f t="shared" si="103"/>
        <v>163</v>
      </c>
      <c r="G91" s="83">
        <f t="shared" si="103"/>
        <v>362</v>
      </c>
      <c r="H91" s="83">
        <f t="shared" si="104"/>
        <v>158</v>
      </c>
      <c r="I91" s="83">
        <v>53</v>
      </c>
      <c r="J91" s="83">
        <v>105</v>
      </c>
      <c r="K91" s="83">
        <f t="shared" si="105"/>
        <v>137</v>
      </c>
      <c r="L91" s="83">
        <v>34</v>
      </c>
      <c r="M91" s="83">
        <v>103</v>
      </c>
      <c r="N91" s="83">
        <f t="shared" si="106"/>
        <v>130</v>
      </c>
      <c r="O91" s="83">
        <v>42</v>
      </c>
      <c r="P91" s="83">
        <v>88</v>
      </c>
      <c r="Q91" s="83">
        <f t="shared" si="107"/>
        <v>100</v>
      </c>
      <c r="R91" s="83">
        <v>34</v>
      </c>
      <c r="S91" s="83">
        <v>66</v>
      </c>
    </row>
    <row r="92" spans="1:19" x14ac:dyDescent="0.3">
      <c r="A92" s="165"/>
      <c r="B92" s="177"/>
      <c r="C92" s="44">
        <v>97</v>
      </c>
      <c r="D92" s="45" t="s">
        <v>60</v>
      </c>
      <c r="E92" s="83">
        <f t="shared" si="102"/>
        <v>503</v>
      </c>
      <c r="F92" s="83">
        <f t="shared" si="103"/>
        <v>172</v>
      </c>
      <c r="G92" s="83">
        <f t="shared" si="103"/>
        <v>331</v>
      </c>
      <c r="H92" s="83">
        <f t="shared" si="104"/>
        <v>55</v>
      </c>
      <c r="I92" s="83">
        <v>17</v>
      </c>
      <c r="J92" s="83">
        <v>38</v>
      </c>
      <c r="K92" s="83">
        <f t="shared" si="105"/>
        <v>116</v>
      </c>
      <c r="L92" s="83">
        <v>44</v>
      </c>
      <c r="M92" s="83">
        <v>72</v>
      </c>
      <c r="N92" s="83">
        <f t="shared" si="106"/>
        <v>130</v>
      </c>
      <c r="O92" s="83">
        <v>42</v>
      </c>
      <c r="P92" s="83">
        <v>88</v>
      </c>
      <c r="Q92" s="83">
        <f t="shared" si="107"/>
        <v>202</v>
      </c>
      <c r="R92" s="83">
        <v>69</v>
      </c>
      <c r="S92" s="83">
        <v>133</v>
      </c>
    </row>
    <row r="93" spans="1:19" x14ac:dyDescent="0.3">
      <c r="A93" s="162"/>
      <c r="B93" s="178"/>
      <c r="C93" s="44">
        <v>158</v>
      </c>
      <c r="D93" s="48" t="s">
        <v>65</v>
      </c>
      <c r="E93" s="83">
        <f t="shared" si="102"/>
        <v>120</v>
      </c>
      <c r="F93" s="83">
        <f t="shared" si="103"/>
        <v>49</v>
      </c>
      <c r="G93" s="83">
        <f t="shared" si="103"/>
        <v>71</v>
      </c>
      <c r="H93" s="83">
        <f t="shared" si="104"/>
        <v>0</v>
      </c>
      <c r="I93" s="83">
        <v>0</v>
      </c>
      <c r="J93" s="83">
        <v>0</v>
      </c>
      <c r="K93" s="83">
        <f t="shared" si="105"/>
        <v>2</v>
      </c>
      <c r="L93" s="83">
        <v>1</v>
      </c>
      <c r="M93" s="83">
        <v>1</v>
      </c>
      <c r="N93" s="83">
        <f t="shared" si="106"/>
        <v>118</v>
      </c>
      <c r="O93" s="83">
        <v>48</v>
      </c>
      <c r="P93" s="83">
        <v>70</v>
      </c>
      <c r="Q93" s="83">
        <f t="shared" si="107"/>
        <v>0</v>
      </c>
      <c r="R93" s="83">
        <v>0</v>
      </c>
      <c r="S93" s="83">
        <v>0</v>
      </c>
    </row>
    <row r="94" spans="1:19" x14ac:dyDescent="0.3">
      <c r="A94" s="68">
        <v>20</v>
      </c>
      <c r="B94" s="77">
        <v>54</v>
      </c>
      <c r="C94" s="2"/>
      <c r="D94" s="15" t="s">
        <v>36</v>
      </c>
      <c r="E94" s="16">
        <f>+F94+G94</f>
        <v>340</v>
      </c>
      <c r="F94" s="16">
        <f>+I94+L94+O94+R94</f>
        <v>140</v>
      </c>
      <c r="G94" s="16">
        <f>+J94+M94+P94+S94</f>
        <v>200</v>
      </c>
      <c r="H94" s="16">
        <f>+I94+J94</f>
        <v>64</v>
      </c>
      <c r="I94" s="16">
        <f>SUM(I95:I95)</f>
        <v>18</v>
      </c>
      <c r="J94" s="16">
        <f>SUM(J95:J95)</f>
        <v>46</v>
      </c>
      <c r="K94" s="16">
        <f>+L94+M94</f>
        <v>88</v>
      </c>
      <c r="L94" s="16">
        <f>SUM(L95:L95)</f>
        <v>37</v>
      </c>
      <c r="M94" s="16">
        <f>SUM(M95:M95)</f>
        <v>51</v>
      </c>
      <c r="N94" s="16">
        <f>+O94+P94</f>
        <v>103</v>
      </c>
      <c r="O94" s="16">
        <f>SUM(O95:O95)</f>
        <v>43</v>
      </c>
      <c r="P94" s="16">
        <f>SUM(P95:P95)</f>
        <v>60</v>
      </c>
      <c r="Q94" s="16">
        <f>+R94+S94</f>
        <v>85</v>
      </c>
      <c r="R94" s="16">
        <f>SUM(R95:R95)</f>
        <v>42</v>
      </c>
      <c r="S94" s="16">
        <f>SUM(S95:S95)</f>
        <v>43</v>
      </c>
    </row>
    <row r="95" spans="1:19" x14ac:dyDescent="0.3">
      <c r="A95" s="73"/>
      <c r="B95" s="1"/>
      <c r="C95" s="44">
        <v>28</v>
      </c>
      <c r="D95" s="64" t="s">
        <v>66</v>
      </c>
      <c r="E95" s="12">
        <f t="shared" ref="E95" si="108">+F95+G95</f>
        <v>340</v>
      </c>
      <c r="F95" s="12">
        <f t="shared" ref="F95:G95" si="109">+I95+L95+O95+R95</f>
        <v>140</v>
      </c>
      <c r="G95" s="12">
        <f t="shared" si="109"/>
        <v>200</v>
      </c>
      <c r="H95" s="12">
        <f t="shared" ref="H95" si="110">+I95+J95</f>
        <v>64</v>
      </c>
      <c r="I95" s="12">
        <v>18</v>
      </c>
      <c r="J95" s="12">
        <v>46</v>
      </c>
      <c r="K95" s="12">
        <f t="shared" ref="K95" si="111">+L95+M95</f>
        <v>88</v>
      </c>
      <c r="L95" s="12">
        <v>37</v>
      </c>
      <c r="M95" s="12">
        <v>51</v>
      </c>
      <c r="N95" s="12">
        <f t="shared" ref="N95" si="112">+O95+P95</f>
        <v>103</v>
      </c>
      <c r="O95" s="12">
        <v>43</v>
      </c>
      <c r="P95" s="12">
        <v>60</v>
      </c>
      <c r="Q95" s="12">
        <f t="shared" ref="Q95" si="113">+R95+S95</f>
        <v>85</v>
      </c>
      <c r="R95" s="148">
        <v>42</v>
      </c>
      <c r="S95" s="148">
        <v>43</v>
      </c>
    </row>
    <row r="96" spans="1:19" x14ac:dyDescent="0.3">
      <c r="A96" s="68">
        <v>21</v>
      </c>
      <c r="B96" s="77">
        <v>55</v>
      </c>
      <c r="C96" s="2"/>
      <c r="D96" s="15" t="s">
        <v>37</v>
      </c>
      <c r="E96" s="16">
        <f>+F96+G96</f>
        <v>300</v>
      </c>
      <c r="F96" s="16">
        <f>+I96+L96+O96+R96</f>
        <v>132</v>
      </c>
      <c r="G96" s="16">
        <f>+J96+M96+P96+S96</f>
        <v>168</v>
      </c>
      <c r="H96" s="16">
        <f>+I96+J96</f>
        <v>28</v>
      </c>
      <c r="I96" s="16">
        <f>+I97</f>
        <v>12</v>
      </c>
      <c r="J96" s="16">
        <f>+J97</f>
        <v>16</v>
      </c>
      <c r="K96" s="16">
        <f>+L96+M96</f>
        <v>44</v>
      </c>
      <c r="L96" s="16">
        <f>+L97</f>
        <v>24</v>
      </c>
      <c r="M96" s="16">
        <f>+M97</f>
        <v>20</v>
      </c>
      <c r="N96" s="16">
        <f>+O96+P96</f>
        <v>153</v>
      </c>
      <c r="O96" s="16">
        <f>+O97</f>
        <v>63</v>
      </c>
      <c r="P96" s="16">
        <f>+P97</f>
        <v>90</v>
      </c>
      <c r="Q96" s="16">
        <f>+R96+S96</f>
        <v>75</v>
      </c>
      <c r="R96" s="16">
        <f>+R97</f>
        <v>33</v>
      </c>
      <c r="S96" s="16">
        <f>+S97</f>
        <v>42</v>
      </c>
    </row>
    <row r="97" spans="1:19" x14ac:dyDescent="0.3">
      <c r="A97" s="73"/>
      <c r="B97" s="1"/>
      <c r="C97" s="44">
        <v>16</v>
      </c>
      <c r="D97" s="48" t="s">
        <v>71</v>
      </c>
      <c r="E97" s="12">
        <f t="shared" ref="E97" si="114">+F97+G97</f>
        <v>300</v>
      </c>
      <c r="F97" s="12">
        <f t="shared" ref="F97:G97" si="115">+I97+L97+O97+R97</f>
        <v>132</v>
      </c>
      <c r="G97" s="12">
        <f t="shared" si="115"/>
        <v>168</v>
      </c>
      <c r="H97" s="12">
        <f t="shared" ref="H97" si="116">+I97+J97</f>
        <v>28</v>
      </c>
      <c r="I97" s="12">
        <v>12</v>
      </c>
      <c r="J97" s="12">
        <v>16</v>
      </c>
      <c r="K97" s="12">
        <f t="shared" ref="K97" si="117">+L97+M97</f>
        <v>44</v>
      </c>
      <c r="L97" s="12">
        <v>24</v>
      </c>
      <c r="M97" s="12">
        <v>20</v>
      </c>
      <c r="N97" s="12">
        <f t="shared" ref="N97" si="118">+O97+P97</f>
        <v>153</v>
      </c>
      <c r="O97" s="12">
        <v>63</v>
      </c>
      <c r="P97" s="12">
        <v>90</v>
      </c>
      <c r="Q97" s="12">
        <f t="shared" ref="Q97" si="119">+R97+S97</f>
        <v>75</v>
      </c>
      <c r="R97" s="12">
        <v>33</v>
      </c>
      <c r="S97" s="12">
        <v>42</v>
      </c>
    </row>
    <row r="98" spans="1:19" ht="37.5" x14ac:dyDescent="0.25">
      <c r="A98" s="68">
        <v>22</v>
      </c>
      <c r="B98" s="86">
        <v>133</v>
      </c>
      <c r="C98" s="2"/>
      <c r="D98" s="15" t="s">
        <v>38</v>
      </c>
      <c r="E98" s="60">
        <f>+F98+G98</f>
        <v>3</v>
      </c>
      <c r="F98" s="60">
        <f>+I98+L98+O98+R98</f>
        <v>0</v>
      </c>
      <c r="G98" s="60">
        <f>+J98+M98+P98+S98</f>
        <v>3</v>
      </c>
      <c r="H98" s="60">
        <f>+I98+J98</f>
        <v>0</v>
      </c>
      <c r="I98" s="60">
        <f>SUM(I99:I99)</f>
        <v>0</v>
      </c>
      <c r="J98" s="60">
        <f>SUM(J99:J99)</f>
        <v>0</v>
      </c>
      <c r="K98" s="60">
        <f>+L98+M98</f>
        <v>0</v>
      </c>
      <c r="L98" s="60">
        <f>SUM(L99:L99)</f>
        <v>0</v>
      </c>
      <c r="M98" s="60">
        <f>SUM(M99:M99)</f>
        <v>0</v>
      </c>
      <c r="N98" s="60">
        <f>+O98+P98</f>
        <v>0</v>
      </c>
      <c r="O98" s="60">
        <f>SUM(O99:O99)</f>
        <v>0</v>
      </c>
      <c r="P98" s="60">
        <f>SUM(P99:P99)</f>
        <v>0</v>
      </c>
      <c r="Q98" s="60">
        <f>+R98+S98</f>
        <v>3</v>
      </c>
      <c r="R98" s="60">
        <f>SUM(R99:R99)</f>
        <v>0</v>
      </c>
      <c r="S98" s="60">
        <f>SUM(S99:S99)</f>
        <v>3</v>
      </c>
    </row>
    <row r="99" spans="1:19" x14ac:dyDescent="0.3">
      <c r="A99" s="73"/>
      <c r="B99" s="1"/>
      <c r="C99" s="44">
        <v>97</v>
      </c>
      <c r="D99" s="45" t="s">
        <v>60</v>
      </c>
      <c r="E99" s="30">
        <f t="shared" ref="E99" si="120">+F99+G99</f>
        <v>3</v>
      </c>
      <c r="F99" s="30">
        <f t="shared" ref="F99:G99" si="121">+I99+L99+O99+R99</f>
        <v>0</v>
      </c>
      <c r="G99" s="30">
        <f t="shared" si="121"/>
        <v>3</v>
      </c>
      <c r="H99" s="30">
        <f t="shared" ref="H99" si="122">+I99+J99</f>
        <v>0</v>
      </c>
      <c r="I99" s="130">
        <v>0</v>
      </c>
      <c r="J99" s="130">
        <v>0</v>
      </c>
      <c r="K99" s="130">
        <f t="shared" ref="K99" si="123">+L99+M99</f>
        <v>0</v>
      </c>
      <c r="L99" s="136">
        <v>0</v>
      </c>
      <c r="M99" s="136">
        <v>0</v>
      </c>
      <c r="N99" s="136">
        <f t="shared" ref="N99" si="124">+O99+P99</f>
        <v>0</v>
      </c>
      <c r="O99" s="136">
        <v>0</v>
      </c>
      <c r="P99" s="136">
        <v>0</v>
      </c>
      <c r="Q99" s="136">
        <f t="shared" ref="Q99" si="125">+R99+S99</f>
        <v>3</v>
      </c>
      <c r="R99" s="136">
        <v>0</v>
      </c>
      <c r="S99" s="136">
        <v>3</v>
      </c>
    </row>
    <row r="100" spans="1:19" x14ac:dyDescent="0.25">
      <c r="A100" s="68">
        <v>23</v>
      </c>
      <c r="B100" s="86">
        <v>153</v>
      </c>
      <c r="C100" s="13"/>
      <c r="D100" s="15" t="s">
        <v>39</v>
      </c>
      <c r="E100" s="32">
        <f>+F100+G100</f>
        <v>250</v>
      </c>
      <c r="F100" s="32">
        <f>+I100+L100+O100+R100</f>
        <v>84</v>
      </c>
      <c r="G100" s="32">
        <f>+J100+M100+P100+S100</f>
        <v>166</v>
      </c>
      <c r="H100" s="32">
        <f>+I100+J100</f>
        <v>40</v>
      </c>
      <c r="I100" s="32">
        <f>SUM(I101:I101)</f>
        <v>9</v>
      </c>
      <c r="J100" s="32">
        <f>SUM(J101:J101)</f>
        <v>31</v>
      </c>
      <c r="K100" s="32">
        <f>+L100+M100</f>
        <v>61</v>
      </c>
      <c r="L100" s="32">
        <f>SUM(L101:L101)</f>
        <v>16</v>
      </c>
      <c r="M100" s="32">
        <f>SUM(M101:M101)</f>
        <v>45</v>
      </c>
      <c r="N100" s="32">
        <f>+O100+P100</f>
        <v>83</v>
      </c>
      <c r="O100" s="32">
        <f>SUM(O101:O101)</f>
        <v>38</v>
      </c>
      <c r="P100" s="32">
        <f>SUM(P101:P101)</f>
        <v>45</v>
      </c>
      <c r="Q100" s="32">
        <f>+R100+S100</f>
        <v>66</v>
      </c>
      <c r="R100" s="32">
        <f>SUM(R101:R101)</f>
        <v>21</v>
      </c>
      <c r="S100" s="32">
        <f>SUM(S101:S101)</f>
        <v>45</v>
      </c>
    </row>
    <row r="101" spans="1:19" ht="37.5" x14ac:dyDescent="0.3">
      <c r="A101" s="73"/>
      <c r="B101" s="74"/>
      <c r="C101" s="10">
        <v>57</v>
      </c>
      <c r="D101" s="75" t="s">
        <v>58</v>
      </c>
      <c r="E101" s="33">
        <f>+F101+G101</f>
        <v>250</v>
      </c>
      <c r="F101" s="33">
        <f>+I101+L101+O101+R101</f>
        <v>84</v>
      </c>
      <c r="G101" s="33">
        <f>+J101+M101+P101+S101</f>
        <v>166</v>
      </c>
      <c r="H101" s="33">
        <f>+I101+J101</f>
        <v>40</v>
      </c>
      <c r="I101" s="131">
        <v>9</v>
      </c>
      <c r="J101" s="131">
        <v>31</v>
      </c>
      <c r="K101" s="33">
        <f>+L101+M101</f>
        <v>61</v>
      </c>
      <c r="L101" s="141">
        <v>16</v>
      </c>
      <c r="M101" s="141">
        <v>45</v>
      </c>
      <c r="N101" s="141">
        <f>+O101+P101</f>
        <v>83</v>
      </c>
      <c r="O101" s="141">
        <v>38</v>
      </c>
      <c r="P101" s="33">
        <v>45</v>
      </c>
      <c r="Q101" s="33">
        <f>+R101+S101</f>
        <v>66</v>
      </c>
      <c r="R101" s="33">
        <v>21</v>
      </c>
      <c r="S101" s="33">
        <v>45</v>
      </c>
    </row>
    <row r="102" spans="1:19" x14ac:dyDescent="0.3">
      <c r="A102" s="68">
        <v>24</v>
      </c>
      <c r="B102" s="34">
        <v>154</v>
      </c>
      <c r="C102" s="13"/>
      <c r="D102" s="15" t="s">
        <v>40</v>
      </c>
      <c r="E102" s="32">
        <f t="shared" ref="E102:E104" si="126">+F102+G102</f>
        <v>991</v>
      </c>
      <c r="F102" s="32">
        <f t="shared" ref="F102:G104" si="127">+I102+L102+O102+R102</f>
        <v>487</v>
      </c>
      <c r="G102" s="32">
        <f t="shared" si="127"/>
        <v>504</v>
      </c>
      <c r="H102" s="32">
        <f t="shared" ref="H102:H104" si="128">+I102+J102</f>
        <v>167</v>
      </c>
      <c r="I102" s="32">
        <f>SUM(I103:I104)</f>
        <v>82</v>
      </c>
      <c r="J102" s="32">
        <f>SUM(J103:J104)</f>
        <v>85</v>
      </c>
      <c r="K102" s="32">
        <f t="shared" ref="K102:K104" si="129">+L102+M102</f>
        <v>168</v>
      </c>
      <c r="L102" s="32">
        <f>SUM(L103:L104)</f>
        <v>81</v>
      </c>
      <c r="M102" s="32">
        <f>SUM(M103:M104)</f>
        <v>87</v>
      </c>
      <c r="N102" s="32">
        <f t="shared" ref="N102:N104" si="130">+O102+P102</f>
        <v>407</v>
      </c>
      <c r="O102" s="32">
        <f>SUM(O103:O104)</f>
        <v>201</v>
      </c>
      <c r="P102" s="32">
        <f>SUM(P103:P104)</f>
        <v>206</v>
      </c>
      <c r="Q102" s="32">
        <f t="shared" ref="Q102:Q104" si="131">+R102+S102</f>
        <v>249</v>
      </c>
      <c r="R102" s="32">
        <f>SUM(R103:R104)</f>
        <v>123</v>
      </c>
      <c r="S102" s="32">
        <f>SUM(S103:S104)</f>
        <v>126</v>
      </c>
    </row>
    <row r="103" spans="1:19" x14ac:dyDescent="0.3">
      <c r="A103" s="161"/>
      <c r="B103" s="187"/>
      <c r="C103" s="35">
        <v>53</v>
      </c>
      <c r="D103" s="36" t="s">
        <v>14</v>
      </c>
      <c r="E103" s="33">
        <f t="shared" si="126"/>
        <v>102</v>
      </c>
      <c r="F103" s="33">
        <f t="shared" si="127"/>
        <v>45</v>
      </c>
      <c r="G103" s="33">
        <f t="shared" si="127"/>
        <v>57</v>
      </c>
      <c r="H103" s="33">
        <f t="shared" si="128"/>
        <v>26</v>
      </c>
      <c r="I103" s="131">
        <v>18</v>
      </c>
      <c r="J103" s="131">
        <v>8</v>
      </c>
      <c r="K103" s="131">
        <f t="shared" si="129"/>
        <v>23</v>
      </c>
      <c r="L103" s="141">
        <v>6</v>
      </c>
      <c r="M103" s="141">
        <v>17</v>
      </c>
      <c r="N103" s="141">
        <f t="shared" si="130"/>
        <v>29</v>
      </c>
      <c r="O103" s="141">
        <v>9</v>
      </c>
      <c r="P103" s="141">
        <v>20</v>
      </c>
      <c r="Q103" s="33">
        <f t="shared" si="131"/>
        <v>24</v>
      </c>
      <c r="R103" s="33">
        <v>12</v>
      </c>
      <c r="S103" s="33">
        <v>12</v>
      </c>
    </row>
    <row r="104" spans="1:19" x14ac:dyDescent="0.3">
      <c r="A104" s="162"/>
      <c r="B104" s="187"/>
      <c r="C104" s="35">
        <v>97</v>
      </c>
      <c r="D104" s="37" t="s">
        <v>60</v>
      </c>
      <c r="E104" s="33">
        <f t="shared" si="126"/>
        <v>889</v>
      </c>
      <c r="F104" s="33">
        <f t="shared" si="127"/>
        <v>442</v>
      </c>
      <c r="G104" s="33">
        <f t="shared" si="127"/>
        <v>447</v>
      </c>
      <c r="H104" s="33">
        <f t="shared" si="128"/>
        <v>141</v>
      </c>
      <c r="I104" s="131">
        <v>64</v>
      </c>
      <c r="J104" s="131">
        <v>77</v>
      </c>
      <c r="K104" s="131">
        <f t="shared" si="129"/>
        <v>145</v>
      </c>
      <c r="L104" s="141">
        <v>75</v>
      </c>
      <c r="M104" s="141">
        <v>70</v>
      </c>
      <c r="N104" s="141">
        <f t="shared" si="130"/>
        <v>378</v>
      </c>
      <c r="O104" s="141">
        <v>192</v>
      </c>
      <c r="P104" s="141">
        <v>186</v>
      </c>
      <c r="Q104" s="33">
        <f t="shared" si="131"/>
        <v>225</v>
      </c>
      <c r="R104" s="33">
        <v>111</v>
      </c>
      <c r="S104" s="33">
        <v>114</v>
      </c>
    </row>
    <row r="105" spans="1:19" x14ac:dyDescent="0.3">
      <c r="A105" s="68">
        <v>25</v>
      </c>
      <c r="B105" s="14">
        <v>156</v>
      </c>
      <c r="C105" s="38"/>
      <c r="D105" s="39" t="s">
        <v>41</v>
      </c>
      <c r="E105" s="40">
        <f>+F105+G105</f>
        <v>585</v>
      </c>
      <c r="F105" s="40">
        <f>+I105+L105+O105+R105</f>
        <v>55</v>
      </c>
      <c r="G105" s="40">
        <f>+J105+M105+P105+S105</f>
        <v>530</v>
      </c>
      <c r="H105" s="40">
        <f>+I105+J105</f>
        <v>137</v>
      </c>
      <c r="I105" s="40">
        <f>+I106</f>
        <v>13</v>
      </c>
      <c r="J105" s="40">
        <f>+J106</f>
        <v>124</v>
      </c>
      <c r="K105" s="40">
        <f>+L105+M105</f>
        <v>137</v>
      </c>
      <c r="L105" s="40">
        <f>+L106</f>
        <v>13</v>
      </c>
      <c r="M105" s="40">
        <f>+M106</f>
        <v>124</v>
      </c>
      <c r="N105" s="40">
        <f>+O105+P105</f>
        <v>276</v>
      </c>
      <c r="O105" s="40">
        <f>+O106</f>
        <v>26</v>
      </c>
      <c r="P105" s="40">
        <f>+P106</f>
        <v>250</v>
      </c>
      <c r="Q105" s="40">
        <f>+R105+S105</f>
        <v>35</v>
      </c>
      <c r="R105" s="40">
        <f>+R106</f>
        <v>3</v>
      </c>
      <c r="S105" s="40">
        <f>+S106</f>
        <v>32</v>
      </c>
    </row>
    <row r="106" spans="1:19" x14ac:dyDescent="0.3">
      <c r="A106" s="73"/>
      <c r="B106" s="71"/>
      <c r="C106" s="12">
        <v>97</v>
      </c>
      <c r="D106" s="20" t="s">
        <v>60</v>
      </c>
      <c r="E106" s="22">
        <f t="shared" ref="E106" si="132">+F106+G106</f>
        <v>585</v>
      </c>
      <c r="F106" s="22">
        <f t="shared" ref="F106:G106" si="133">+I106+L106+O106+R106</f>
        <v>55</v>
      </c>
      <c r="G106" s="22">
        <f t="shared" si="133"/>
        <v>530</v>
      </c>
      <c r="H106" s="22">
        <f t="shared" ref="H106" si="134">+I106+J106</f>
        <v>137</v>
      </c>
      <c r="I106" s="22">
        <v>13</v>
      </c>
      <c r="J106" s="22">
        <v>124</v>
      </c>
      <c r="K106" s="22">
        <f t="shared" ref="K106" si="135">+L106+M106</f>
        <v>137</v>
      </c>
      <c r="L106" s="22">
        <v>13</v>
      </c>
      <c r="M106" s="22">
        <v>124</v>
      </c>
      <c r="N106" s="22">
        <f t="shared" ref="N106" si="136">+O106+P106</f>
        <v>276</v>
      </c>
      <c r="O106" s="22">
        <v>26</v>
      </c>
      <c r="P106" s="22">
        <v>250</v>
      </c>
      <c r="Q106" s="22">
        <f t="shared" ref="Q106" si="137">+R106+S106</f>
        <v>35</v>
      </c>
      <c r="R106" s="22">
        <v>3</v>
      </c>
      <c r="S106" s="71">
        <v>32</v>
      </c>
    </row>
    <row r="107" spans="1:19" x14ac:dyDescent="0.3">
      <c r="A107" s="68">
        <v>26</v>
      </c>
      <c r="B107" s="41">
        <v>157</v>
      </c>
      <c r="C107" s="38"/>
      <c r="D107" s="15" t="s">
        <v>42</v>
      </c>
      <c r="E107" s="40">
        <f t="shared" ref="E107:E112" si="138">+F107+G107</f>
        <v>1478</v>
      </c>
      <c r="F107" s="40">
        <f t="shared" ref="F107:F112" si="139">+I107+L107+O107+R107</f>
        <v>665</v>
      </c>
      <c r="G107" s="40">
        <f t="shared" ref="G107:G112" si="140">+J107+M107+P107+S107</f>
        <v>813</v>
      </c>
      <c r="H107" s="32">
        <f>+I107+J107</f>
        <v>320</v>
      </c>
      <c r="I107" s="32">
        <f>SUM(I108:I112)</f>
        <v>143</v>
      </c>
      <c r="J107" s="32">
        <f>SUM(J108:J112)</f>
        <v>177</v>
      </c>
      <c r="K107" s="32">
        <f>+L107+M107</f>
        <v>323</v>
      </c>
      <c r="L107" s="32">
        <f>SUM(L108:L112)</f>
        <v>145</v>
      </c>
      <c r="M107" s="32">
        <f>SUM(M108:M112)</f>
        <v>178</v>
      </c>
      <c r="N107" s="32">
        <f>+O107+P107</f>
        <v>711</v>
      </c>
      <c r="O107" s="32">
        <f>SUM(O108:O112)</f>
        <v>327</v>
      </c>
      <c r="P107" s="32">
        <f>SUM(P108:P112)</f>
        <v>384</v>
      </c>
      <c r="Q107" s="32">
        <f>+R107+S107</f>
        <v>124</v>
      </c>
      <c r="R107" s="32">
        <f>SUM(R108:R112)</f>
        <v>50</v>
      </c>
      <c r="S107" s="32">
        <f>SUM(S108:S112)</f>
        <v>74</v>
      </c>
    </row>
    <row r="108" spans="1:19" x14ac:dyDescent="0.3">
      <c r="A108" s="161"/>
      <c r="B108" s="186"/>
      <c r="C108" s="70">
        <v>29</v>
      </c>
      <c r="D108" s="21" t="s">
        <v>57</v>
      </c>
      <c r="E108" s="22">
        <f t="shared" si="138"/>
        <v>105</v>
      </c>
      <c r="F108" s="22">
        <f t="shared" si="139"/>
        <v>47</v>
      </c>
      <c r="G108" s="22">
        <f t="shared" si="140"/>
        <v>58</v>
      </c>
      <c r="H108" s="33">
        <f>+I108+J108</f>
        <v>17</v>
      </c>
      <c r="I108" s="131">
        <v>5</v>
      </c>
      <c r="J108" s="131">
        <v>12</v>
      </c>
      <c r="K108" s="131">
        <f>+L108+M108</f>
        <v>21</v>
      </c>
      <c r="L108" s="141">
        <v>11</v>
      </c>
      <c r="M108" s="141">
        <v>10</v>
      </c>
      <c r="N108" s="141">
        <f>+O108+P108</f>
        <v>47</v>
      </c>
      <c r="O108" s="141">
        <v>21</v>
      </c>
      <c r="P108" s="141">
        <v>26</v>
      </c>
      <c r="Q108" s="33">
        <f>+R108+S108</f>
        <v>20</v>
      </c>
      <c r="R108" s="33">
        <v>10</v>
      </c>
      <c r="S108" s="33">
        <v>10</v>
      </c>
    </row>
    <row r="109" spans="1:19" x14ac:dyDescent="0.3">
      <c r="A109" s="165"/>
      <c r="B109" s="186"/>
      <c r="C109" s="70">
        <v>53</v>
      </c>
      <c r="D109" s="21" t="s">
        <v>14</v>
      </c>
      <c r="E109" s="22">
        <f t="shared" si="138"/>
        <v>580</v>
      </c>
      <c r="F109" s="22">
        <f t="shared" si="139"/>
        <v>261</v>
      </c>
      <c r="G109" s="22">
        <f t="shared" si="140"/>
        <v>319</v>
      </c>
      <c r="H109" s="33">
        <f t="shared" ref="H109:H112" si="141">+I109+J109</f>
        <v>117</v>
      </c>
      <c r="I109" s="131">
        <v>56</v>
      </c>
      <c r="J109" s="131">
        <v>61</v>
      </c>
      <c r="K109" s="131">
        <f t="shared" ref="K109:K112" si="142">+L109+M109</f>
        <v>116</v>
      </c>
      <c r="L109" s="141">
        <v>58</v>
      </c>
      <c r="M109" s="141">
        <v>58</v>
      </c>
      <c r="N109" s="141">
        <f t="shared" ref="N109:N112" si="143">+O109+P109</f>
        <v>311</v>
      </c>
      <c r="O109" s="141">
        <v>134</v>
      </c>
      <c r="P109" s="141">
        <v>177</v>
      </c>
      <c r="Q109" s="33">
        <f t="shared" ref="Q109:Q112" si="144">+R109+S109</f>
        <v>36</v>
      </c>
      <c r="R109" s="33">
        <v>13</v>
      </c>
      <c r="S109" s="33">
        <v>23</v>
      </c>
    </row>
    <row r="110" spans="1:19" x14ac:dyDescent="0.3">
      <c r="A110" s="165"/>
      <c r="B110" s="186"/>
      <c r="C110" s="70">
        <v>97</v>
      </c>
      <c r="D110" s="42" t="s">
        <v>60</v>
      </c>
      <c r="E110" s="22">
        <f t="shared" si="138"/>
        <v>95</v>
      </c>
      <c r="F110" s="22">
        <f t="shared" si="139"/>
        <v>43</v>
      </c>
      <c r="G110" s="22">
        <f t="shared" si="140"/>
        <v>52</v>
      </c>
      <c r="H110" s="33">
        <f t="shared" si="141"/>
        <v>9</v>
      </c>
      <c r="I110" s="131">
        <v>5</v>
      </c>
      <c r="J110" s="131">
        <v>4</v>
      </c>
      <c r="K110" s="131">
        <f t="shared" si="142"/>
        <v>8</v>
      </c>
      <c r="L110" s="141">
        <v>3</v>
      </c>
      <c r="M110" s="141">
        <v>5</v>
      </c>
      <c r="N110" s="141">
        <f t="shared" si="143"/>
        <v>58</v>
      </c>
      <c r="O110" s="141">
        <v>25</v>
      </c>
      <c r="P110" s="141">
        <v>33</v>
      </c>
      <c r="Q110" s="33">
        <f t="shared" si="144"/>
        <v>20</v>
      </c>
      <c r="R110" s="33">
        <v>10</v>
      </c>
      <c r="S110" s="33">
        <v>10</v>
      </c>
    </row>
    <row r="111" spans="1:19" x14ac:dyDescent="0.3">
      <c r="A111" s="165"/>
      <c r="B111" s="186"/>
      <c r="C111" s="70">
        <v>100</v>
      </c>
      <c r="D111" s="21" t="s">
        <v>63</v>
      </c>
      <c r="E111" s="22">
        <f t="shared" si="138"/>
        <v>603</v>
      </c>
      <c r="F111" s="22">
        <f t="shared" si="139"/>
        <v>271</v>
      </c>
      <c r="G111" s="22">
        <f t="shared" si="140"/>
        <v>332</v>
      </c>
      <c r="H111" s="33">
        <f t="shared" si="141"/>
        <v>167</v>
      </c>
      <c r="I111" s="131">
        <v>72</v>
      </c>
      <c r="J111" s="131">
        <v>95</v>
      </c>
      <c r="K111" s="131">
        <f t="shared" si="142"/>
        <v>176</v>
      </c>
      <c r="L111" s="141">
        <v>72</v>
      </c>
      <c r="M111" s="141">
        <v>104</v>
      </c>
      <c r="N111" s="141">
        <f t="shared" si="143"/>
        <v>232</v>
      </c>
      <c r="O111" s="141">
        <v>120</v>
      </c>
      <c r="P111" s="141">
        <v>112</v>
      </c>
      <c r="Q111" s="33">
        <f t="shared" si="144"/>
        <v>28</v>
      </c>
      <c r="R111" s="33">
        <v>7</v>
      </c>
      <c r="S111" s="33">
        <v>21</v>
      </c>
    </row>
    <row r="112" spans="1:19" x14ac:dyDescent="0.3">
      <c r="A112" s="162"/>
      <c r="B112" s="186"/>
      <c r="C112" s="70">
        <v>162</v>
      </c>
      <c r="D112" s="21" t="s">
        <v>64</v>
      </c>
      <c r="E112" s="22">
        <f t="shared" si="138"/>
        <v>95</v>
      </c>
      <c r="F112" s="22">
        <f t="shared" si="139"/>
        <v>43</v>
      </c>
      <c r="G112" s="22">
        <f t="shared" si="140"/>
        <v>52</v>
      </c>
      <c r="H112" s="33">
        <f t="shared" si="141"/>
        <v>10</v>
      </c>
      <c r="I112" s="131">
        <v>5</v>
      </c>
      <c r="J112" s="131">
        <v>5</v>
      </c>
      <c r="K112" s="131">
        <f t="shared" si="142"/>
        <v>2</v>
      </c>
      <c r="L112" s="141">
        <v>1</v>
      </c>
      <c r="M112" s="141">
        <v>1</v>
      </c>
      <c r="N112" s="141">
        <f t="shared" si="143"/>
        <v>63</v>
      </c>
      <c r="O112" s="141">
        <v>27</v>
      </c>
      <c r="P112" s="141">
        <v>36</v>
      </c>
      <c r="Q112" s="33">
        <f t="shared" si="144"/>
        <v>20</v>
      </c>
      <c r="R112" s="33">
        <v>10</v>
      </c>
      <c r="S112" s="33">
        <v>10</v>
      </c>
    </row>
    <row r="113" spans="1:19" s="152" customFormat="1" ht="37.5" x14ac:dyDescent="0.25">
      <c r="A113" s="68">
        <v>27</v>
      </c>
      <c r="B113" s="86">
        <v>171</v>
      </c>
      <c r="C113" s="155"/>
      <c r="D113" s="15" t="s">
        <v>43</v>
      </c>
      <c r="E113" s="32">
        <f>+F113+G113</f>
        <v>14</v>
      </c>
      <c r="F113" s="32">
        <f>+I113+L113+O113+R113</f>
        <v>6</v>
      </c>
      <c r="G113" s="32">
        <f>+J113+M113+P113+S113</f>
        <v>8</v>
      </c>
      <c r="H113" s="32">
        <f>+I113+J113</f>
        <v>0</v>
      </c>
      <c r="I113" s="32">
        <f>SUM(I114:I115)</f>
        <v>0</v>
      </c>
      <c r="J113" s="32">
        <f>SUM(J114:J115)</f>
        <v>0</v>
      </c>
      <c r="K113" s="32">
        <f>+L113+M113</f>
        <v>2</v>
      </c>
      <c r="L113" s="32">
        <f>SUM(L114:L115)</f>
        <v>1</v>
      </c>
      <c r="M113" s="32">
        <f>SUM(M114:M115)</f>
        <v>1</v>
      </c>
      <c r="N113" s="32">
        <f>+O113+P113</f>
        <v>9</v>
      </c>
      <c r="O113" s="32">
        <f>SUM(O114:O115)</f>
        <v>4</v>
      </c>
      <c r="P113" s="32">
        <f>SUM(P114:P115)</f>
        <v>5</v>
      </c>
      <c r="Q113" s="32">
        <f>+R113+S113</f>
        <v>3</v>
      </c>
      <c r="R113" s="32">
        <f>SUM(R114:R115)</f>
        <v>1</v>
      </c>
      <c r="S113" s="32">
        <f>SUM(S114:S115)</f>
        <v>2</v>
      </c>
    </row>
    <row r="114" spans="1:19" x14ac:dyDescent="0.3">
      <c r="A114" s="161"/>
      <c r="B114" s="163"/>
      <c r="C114" s="46">
        <v>29</v>
      </c>
      <c r="D114" s="47" t="s">
        <v>57</v>
      </c>
      <c r="E114" s="70">
        <f t="shared" ref="E114:E115" si="145">+F114+G114</f>
        <v>4</v>
      </c>
      <c r="F114" s="70">
        <f t="shared" ref="F114:G115" si="146">+I114+L114+O114+R114</f>
        <v>2</v>
      </c>
      <c r="G114" s="70">
        <f t="shared" si="146"/>
        <v>2</v>
      </c>
      <c r="H114" s="70">
        <f t="shared" ref="H114:H115" si="147">+I114+J114</f>
        <v>0</v>
      </c>
      <c r="I114" s="132">
        <v>0</v>
      </c>
      <c r="J114" s="132">
        <v>0</v>
      </c>
      <c r="K114" s="132">
        <f t="shared" ref="K114:K115" si="148">+L114+M114</f>
        <v>2</v>
      </c>
      <c r="L114" s="132">
        <v>1</v>
      </c>
      <c r="M114" s="132">
        <v>1</v>
      </c>
      <c r="N114" s="70">
        <f t="shared" ref="N114:N115" si="149">+O114+P114</f>
        <v>1</v>
      </c>
      <c r="O114" s="70">
        <v>1</v>
      </c>
      <c r="P114" s="70">
        <v>0</v>
      </c>
      <c r="Q114" s="70">
        <f t="shared" ref="Q114:Q115" si="150">+R114+S114</f>
        <v>1</v>
      </c>
      <c r="R114" s="70">
        <v>0</v>
      </c>
      <c r="S114" s="70">
        <v>1</v>
      </c>
    </row>
    <row r="115" spans="1:19" x14ac:dyDescent="0.3">
      <c r="A115" s="162"/>
      <c r="B115" s="164"/>
      <c r="C115" s="46">
        <v>54</v>
      </c>
      <c r="D115" s="47" t="s">
        <v>75</v>
      </c>
      <c r="E115" s="70">
        <f t="shared" si="145"/>
        <v>10</v>
      </c>
      <c r="F115" s="70">
        <f t="shared" si="146"/>
        <v>4</v>
      </c>
      <c r="G115" s="70">
        <f t="shared" si="146"/>
        <v>6</v>
      </c>
      <c r="H115" s="70">
        <f t="shared" si="147"/>
        <v>0</v>
      </c>
      <c r="I115" s="132">
        <v>0</v>
      </c>
      <c r="J115" s="132">
        <v>0</v>
      </c>
      <c r="K115" s="132">
        <f t="shared" si="148"/>
        <v>0</v>
      </c>
      <c r="L115" s="140">
        <v>0</v>
      </c>
      <c r="M115" s="140">
        <v>0</v>
      </c>
      <c r="N115" s="140">
        <f t="shared" si="149"/>
        <v>8</v>
      </c>
      <c r="O115" s="140">
        <v>3</v>
      </c>
      <c r="P115" s="140">
        <v>5</v>
      </c>
      <c r="Q115" s="70">
        <f t="shared" si="150"/>
        <v>2</v>
      </c>
      <c r="R115" s="70">
        <v>1</v>
      </c>
      <c r="S115" s="70">
        <v>1</v>
      </c>
    </row>
    <row r="116" spans="1:19" x14ac:dyDescent="0.3">
      <c r="A116" s="68">
        <v>28</v>
      </c>
      <c r="B116" s="77">
        <v>188</v>
      </c>
      <c r="C116" s="2"/>
      <c r="D116" s="15" t="s">
        <v>44</v>
      </c>
      <c r="E116" s="65">
        <f>+F116+G116</f>
        <v>5292</v>
      </c>
      <c r="F116" s="65">
        <f>+I116+L116+O116+R116</f>
        <v>1441</v>
      </c>
      <c r="G116" s="65">
        <f>+J116+M116+P116+S116</f>
        <v>3851</v>
      </c>
      <c r="H116" s="65">
        <f>+I116+J116</f>
        <v>710</v>
      </c>
      <c r="I116" s="65">
        <f>SUM(I117:I123)</f>
        <v>202</v>
      </c>
      <c r="J116" s="65">
        <f>SUM(J117:J123)</f>
        <v>508</v>
      </c>
      <c r="K116" s="65">
        <f>+L116+M116</f>
        <v>1203</v>
      </c>
      <c r="L116" s="65">
        <f>SUM(L117:L123)</f>
        <v>363</v>
      </c>
      <c r="M116" s="65">
        <f>SUM(M117:M123)</f>
        <v>840</v>
      </c>
      <c r="N116" s="65">
        <f>+O116+P116</f>
        <v>1991</v>
      </c>
      <c r="O116" s="65">
        <f>SUM(O117:O123)</f>
        <v>507</v>
      </c>
      <c r="P116" s="65">
        <f>SUM(P117:P123)</f>
        <v>1484</v>
      </c>
      <c r="Q116" s="65">
        <f>+R116+S116</f>
        <v>1388</v>
      </c>
      <c r="R116" s="65">
        <f>SUM(R117:R123)</f>
        <v>369</v>
      </c>
      <c r="S116" s="65">
        <f>SUM(S117:S123)</f>
        <v>1019</v>
      </c>
    </row>
    <row r="117" spans="1:19" x14ac:dyDescent="0.3">
      <c r="A117" s="161"/>
      <c r="B117" s="163"/>
      <c r="C117" s="46">
        <v>29</v>
      </c>
      <c r="D117" s="47" t="s">
        <v>57</v>
      </c>
      <c r="E117" s="70">
        <f t="shared" ref="E117:E125" si="151">+F117+G117</f>
        <v>330</v>
      </c>
      <c r="F117" s="70">
        <f t="shared" ref="F117:G125" si="152">+I117+L117+O117+R117</f>
        <v>90</v>
      </c>
      <c r="G117" s="70">
        <f t="shared" si="152"/>
        <v>240</v>
      </c>
      <c r="H117" s="70">
        <f t="shared" ref="H117:H125" si="153">+I117+J117</f>
        <v>14</v>
      </c>
      <c r="I117" s="132">
        <v>4</v>
      </c>
      <c r="J117" s="132">
        <v>10</v>
      </c>
      <c r="K117" s="132">
        <f t="shared" ref="K117:K125" si="154">+L117+M117</f>
        <v>68</v>
      </c>
      <c r="L117" s="140">
        <v>25</v>
      </c>
      <c r="M117" s="140">
        <v>43</v>
      </c>
      <c r="N117" s="140">
        <f t="shared" ref="N117:N125" si="155">+O117+P117</f>
        <v>158</v>
      </c>
      <c r="O117" s="140">
        <v>41</v>
      </c>
      <c r="P117" s="140">
        <v>117</v>
      </c>
      <c r="Q117" s="132">
        <f t="shared" ref="Q117:Q125" si="156">+R117+S117</f>
        <v>90</v>
      </c>
      <c r="R117" s="132">
        <v>20</v>
      </c>
      <c r="S117" s="132">
        <v>70</v>
      </c>
    </row>
    <row r="118" spans="1:19" x14ac:dyDescent="0.3">
      <c r="A118" s="165"/>
      <c r="B118" s="166"/>
      <c r="C118" s="46">
        <v>53</v>
      </c>
      <c r="D118" s="47" t="s">
        <v>14</v>
      </c>
      <c r="E118" s="70">
        <f t="shared" si="151"/>
        <v>645</v>
      </c>
      <c r="F118" s="70">
        <f t="shared" si="152"/>
        <v>219</v>
      </c>
      <c r="G118" s="70">
        <f t="shared" si="152"/>
        <v>426</v>
      </c>
      <c r="H118" s="70">
        <f t="shared" si="153"/>
        <v>83</v>
      </c>
      <c r="I118" s="132">
        <v>30</v>
      </c>
      <c r="J118" s="132">
        <v>53</v>
      </c>
      <c r="K118" s="132">
        <f t="shared" si="154"/>
        <v>156</v>
      </c>
      <c r="L118" s="140">
        <v>66</v>
      </c>
      <c r="M118" s="140">
        <v>90</v>
      </c>
      <c r="N118" s="140">
        <f t="shared" si="155"/>
        <v>230</v>
      </c>
      <c r="O118" s="140">
        <v>70</v>
      </c>
      <c r="P118" s="140">
        <v>160</v>
      </c>
      <c r="Q118" s="135">
        <f t="shared" si="156"/>
        <v>176</v>
      </c>
      <c r="R118" s="135">
        <v>53</v>
      </c>
      <c r="S118" s="135">
        <v>123</v>
      </c>
    </row>
    <row r="119" spans="1:19" s="152" customFormat="1" ht="37.5" x14ac:dyDescent="0.25">
      <c r="A119" s="165"/>
      <c r="B119" s="166"/>
      <c r="C119" s="49">
        <v>57</v>
      </c>
      <c r="D119" s="55" t="s">
        <v>58</v>
      </c>
      <c r="E119" s="151">
        <f t="shared" si="151"/>
        <v>472</v>
      </c>
      <c r="F119" s="151">
        <f t="shared" si="152"/>
        <v>87</v>
      </c>
      <c r="G119" s="151">
        <f t="shared" si="152"/>
        <v>385</v>
      </c>
      <c r="H119" s="151">
        <f t="shared" si="153"/>
        <v>84</v>
      </c>
      <c r="I119" s="151">
        <v>18</v>
      </c>
      <c r="J119" s="151">
        <v>66</v>
      </c>
      <c r="K119" s="151">
        <f t="shared" si="154"/>
        <v>62</v>
      </c>
      <c r="L119" s="151">
        <v>17</v>
      </c>
      <c r="M119" s="151">
        <v>45</v>
      </c>
      <c r="N119" s="151">
        <f t="shared" si="155"/>
        <v>200</v>
      </c>
      <c r="O119" s="151">
        <v>26</v>
      </c>
      <c r="P119" s="151">
        <v>174</v>
      </c>
      <c r="Q119" s="151">
        <f t="shared" si="156"/>
        <v>126</v>
      </c>
      <c r="R119" s="151">
        <v>26</v>
      </c>
      <c r="S119" s="151">
        <v>100</v>
      </c>
    </row>
    <row r="120" spans="1:19" x14ac:dyDescent="0.3">
      <c r="A120" s="165"/>
      <c r="B120" s="166"/>
      <c r="C120" s="49">
        <v>60</v>
      </c>
      <c r="D120" s="61" t="s">
        <v>73</v>
      </c>
      <c r="E120" s="132">
        <f t="shared" si="151"/>
        <v>270</v>
      </c>
      <c r="F120" s="132">
        <f t="shared" si="152"/>
        <v>40</v>
      </c>
      <c r="G120" s="132">
        <f t="shared" si="152"/>
        <v>230</v>
      </c>
      <c r="H120" s="132">
        <f t="shared" si="153"/>
        <v>0</v>
      </c>
      <c r="I120" s="132">
        <v>0</v>
      </c>
      <c r="J120" s="132">
        <v>0</v>
      </c>
      <c r="K120" s="132">
        <f t="shared" si="154"/>
        <v>1</v>
      </c>
      <c r="L120" s="140">
        <v>0</v>
      </c>
      <c r="M120" s="140">
        <v>1</v>
      </c>
      <c r="N120" s="140">
        <f t="shared" si="155"/>
        <v>179</v>
      </c>
      <c r="O120" s="140">
        <v>20</v>
      </c>
      <c r="P120" s="140">
        <v>159</v>
      </c>
      <c r="Q120" s="135">
        <f t="shared" si="156"/>
        <v>90</v>
      </c>
      <c r="R120" s="135">
        <v>20</v>
      </c>
      <c r="S120" s="135">
        <v>70</v>
      </c>
    </row>
    <row r="121" spans="1:19" x14ac:dyDescent="0.3">
      <c r="A121" s="165"/>
      <c r="B121" s="166"/>
      <c r="C121" s="44">
        <v>97</v>
      </c>
      <c r="D121" s="45" t="s">
        <v>60</v>
      </c>
      <c r="E121" s="70">
        <f t="shared" si="151"/>
        <v>2795</v>
      </c>
      <c r="F121" s="70">
        <f t="shared" si="152"/>
        <v>756</v>
      </c>
      <c r="G121" s="70">
        <f t="shared" si="152"/>
        <v>2039</v>
      </c>
      <c r="H121" s="70">
        <f t="shared" si="153"/>
        <v>499</v>
      </c>
      <c r="I121" s="132">
        <v>147</v>
      </c>
      <c r="J121" s="132">
        <v>352</v>
      </c>
      <c r="K121" s="132">
        <f t="shared" si="154"/>
        <v>796</v>
      </c>
      <c r="L121" s="140">
        <v>209</v>
      </c>
      <c r="M121" s="140">
        <v>587</v>
      </c>
      <c r="N121" s="140">
        <f t="shared" si="155"/>
        <v>900</v>
      </c>
      <c r="O121" s="140">
        <v>250</v>
      </c>
      <c r="P121" s="140">
        <v>650</v>
      </c>
      <c r="Q121" s="135">
        <f t="shared" si="156"/>
        <v>600</v>
      </c>
      <c r="R121" s="135">
        <v>150</v>
      </c>
      <c r="S121" s="135">
        <v>450</v>
      </c>
    </row>
    <row r="122" spans="1:19" x14ac:dyDescent="0.3">
      <c r="A122" s="165"/>
      <c r="B122" s="166"/>
      <c r="C122" s="46">
        <v>100</v>
      </c>
      <c r="D122" s="47" t="s">
        <v>63</v>
      </c>
      <c r="E122" s="70">
        <f t="shared" si="151"/>
        <v>120</v>
      </c>
      <c r="F122" s="70">
        <f t="shared" si="152"/>
        <v>29</v>
      </c>
      <c r="G122" s="70">
        <f t="shared" si="152"/>
        <v>91</v>
      </c>
      <c r="H122" s="70">
        <f t="shared" si="153"/>
        <v>14</v>
      </c>
      <c r="I122" s="132">
        <v>1</v>
      </c>
      <c r="J122" s="132">
        <v>13</v>
      </c>
      <c r="K122" s="132">
        <f t="shared" si="154"/>
        <v>28</v>
      </c>
      <c r="L122" s="140">
        <v>8</v>
      </c>
      <c r="M122" s="140">
        <v>20</v>
      </c>
      <c r="N122" s="140">
        <f t="shared" si="155"/>
        <v>42</v>
      </c>
      <c r="O122" s="140">
        <v>10</v>
      </c>
      <c r="P122" s="140">
        <v>32</v>
      </c>
      <c r="Q122" s="135">
        <f t="shared" si="156"/>
        <v>36</v>
      </c>
      <c r="R122" s="135">
        <v>10</v>
      </c>
      <c r="S122" s="135">
        <v>26</v>
      </c>
    </row>
    <row r="123" spans="1:19" x14ac:dyDescent="0.3">
      <c r="A123" s="162"/>
      <c r="B123" s="164"/>
      <c r="C123" s="46">
        <v>136</v>
      </c>
      <c r="D123" s="47" t="s">
        <v>62</v>
      </c>
      <c r="E123" s="70">
        <f t="shared" si="151"/>
        <v>660</v>
      </c>
      <c r="F123" s="70">
        <f t="shared" si="152"/>
        <v>220</v>
      </c>
      <c r="G123" s="70">
        <f t="shared" si="152"/>
        <v>440</v>
      </c>
      <c r="H123" s="70">
        <f t="shared" si="153"/>
        <v>16</v>
      </c>
      <c r="I123" s="132">
        <v>2</v>
      </c>
      <c r="J123" s="132">
        <v>14</v>
      </c>
      <c r="K123" s="132">
        <f t="shared" si="154"/>
        <v>92</v>
      </c>
      <c r="L123" s="140">
        <v>38</v>
      </c>
      <c r="M123" s="140">
        <v>54</v>
      </c>
      <c r="N123" s="140">
        <f t="shared" si="155"/>
        <v>282</v>
      </c>
      <c r="O123" s="140">
        <v>90</v>
      </c>
      <c r="P123" s="140">
        <v>192</v>
      </c>
      <c r="Q123" s="135">
        <f t="shared" si="156"/>
        <v>270</v>
      </c>
      <c r="R123" s="135">
        <v>90</v>
      </c>
      <c r="S123" s="135">
        <v>180</v>
      </c>
    </row>
    <row r="124" spans="1:19" x14ac:dyDescent="0.3">
      <c r="A124" s="68">
        <v>29</v>
      </c>
      <c r="B124" s="76">
        <v>190</v>
      </c>
      <c r="C124" s="2"/>
      <c r="D124" s="15" t="s">
        <v>45</v>
      </c>
      <c r="E124" s="65">
        <f t="shared" si="151"/>
        <v>132</v>
      </c>
      <c r="F124" s="65">
        <f t="shared" si="152"/>
        <v>24</v>
      </c>
      <c r="G124" s="65">
        <f t="shared" si="152"/>
        <v>108</v>
      </c>
      <c r="H124" s="65">
        <f t="shared" si="153"/>
        <v>9</v>
      </c>
      <c r="I124" s="65">
        <f>+I125</f>
        <v>2</v>
      </c>
      <c r="J124" s="65">
        <f>+J125</f>
        <v>7</v>
      </c>
      <c r="K124" s="65">
        <f t="shared" si="154"/>
        <v>26</v>
      </c>
      <c r="L124" s="65">
        <f>+L125</f>
        <v>5</v>
      </c>
      <c r="M124" s="65">
        <f>+M125</f>
        <v>21</v>
      </c>
      <c r="N124" s="65">
        <f t="shared" si="155"/>
        <v>37</v>
      </c>
      <c r="O124" s="65">
        <f>+O125</f>
        <v>11</v>
      </c>
      <c r="P124" s="65">
        <f>+P125</f>
        <v>26</v>
      </c>
      <c r="Q124" s="65">
        <f t="shared" si="156"/>
        <v>60</v>
      </c>
      <c r="R124" s="65">
        <f>+R125</f>
        <v>6</v>
      </c>
      <c r="S124" s="65">
        <f>+S125</f>
        <v>54</v>
      </c>
    </row>
    <row r="125" spans="1:19" x14ac:dyDescent="0.3">
      <c r="A125" s="73"/>
      <c r="B125" s="72"/>
      <c r="C125" s="46">
        <v>137</v>
      </c>
      <c r="D125" s="47" t="s">
        <v>62</v>
      </c>
      <c r="E125" s="70">
        <f t="shared" si="151"/>
        <v>132</v>
      </c>
      <c r="F125" s="70">
        <f t="shared" si="152"/>
        <v>24</v>
      </c>
      <c r="G125" s="70">
        <f t="shared" si="152"/>
        <v>108</v>
      </c>
      <c r="H125" s="70">
        <f t="shared" si="153"/>
        <v>9</v>
      </c>
      <c r="I125" s="132">
        <v>2</v>
      </c>
      <c r="J125" s="132">
        <v>7</v>
      </c>
      <c r="K125" s="132">
        <f t="shared" si="154"/>
        <v>26</v>
      </c>
      <c r="L125" s="140">
        <v>5</v>
      </c>
      <c r="M125" s="140">
        <v>21</v>
      </c>
      <c r="N125" s="143">
        <f t="shared" si="155"/>
        <v>37</v>
      </c>
      <c r="O125" s="140">
        <v>11</v>
      </c>
      <c r="P125" s="140">
        <v>26</v>
      </c>
      <c r="Q125" s="70">
        <f t="shared" si="156"/>
        <v>60</v>
      </c>
      <c r="R125" s="147">
        <v>6</v>
      </c>
      <c r="S125" s="147">
        <v>54</v>
      </c>
    </row>
    <row r="126" spans="1:19" x14ac:dyDescent="0.3">
      <c r="A126" s="68">
        <v>30</v>
      </c>
      <c r="B126" s="76">
        <v>197</v>
      </c>
      <c r="C126" s="2"/>
      <c r="D126" s="15" t="s">
        <v>46</v>
      </c>
      <c r="E126" s="65">
        <f>+F126+G126</f>
        <v>0</v>
      </c>
      <c r="F126" s="65">
        <f>+I126+L126+O126+R126</f>
        <v>0</v>
      </c>
      <c r="G126" s="65">
        <f>+J126+M126+P126+S126</f>
        <v>0</v>
      </c>
      <c r="H126" s="65">
        <f>+I126+J126</f>
        <v>0</v>
      </c>
      <c r="I126" s="65">
        <f>SUM(I127:I129)</f>
        <v>0</v>
      </c>
      <c r="J126" s="65">
        <f>SUM(J127:J129)</f>
        <v>0</v>
      </c>
      <c r="K126" s="65">
        <f>+L126+M126</f>
        <v>0</v>
      </c>
      <c r="L126" s="65">
        <f>SUM(L127:L129)</f>
        <v>0</v>
      </c>
      <c r="M126" s="65">
        <f>SUM(M127:M129)</f>
        <v>0</v>
      </c>
      <c r="N126" s="65">
        <f>+O126+P126</f>
        <v>0</v>
      </c>
      <c r="O126" s="65">
        <f>SUM(O127:O129)</f>
        <v>0</v>
      </c>
      <c r="P126" s="65">
        <f>SUM(P127:P129)</f>
        <v>0</v>
      </c>
      <c r="Q126" s="65">
        <f>+R126+S126</f>
        <v>0</v>
      </c>
      <c r="R126" s="65">
        <f>SUM(R127:R129)</f>
        <v>0</v>
      </c>
      <c r="S126" s="65">
        <f>SUM(S127:S129)</f>
        <v>0</v>
      </c>
    </row>
    <row r="127" spans="1:19" x14ac:dyDescent="0.3">
      <c r="A127" s="161"/>
      <c r="B127" s="163"/>
      <c r="C127" s="46">
        <v>29</v>
      </c>
      <c r="D127" s="47" t="s">
        <v>57</v>
      </c>
      <c r="E127" s="70">
        <f>+F127+G127</f>
        <v>0</v>
      </c>
      <c r="F127" s="70">
        <f t="shared" ref="F127:G129" si="157">+I127+L127+O127+R127</f>
        <v>0</v>
      </c>
      <c r="G127" s="70">
        <f t="shared" si="157"/>
        <v>0</v>
      </c>
      <c r="H127" s="70">
        <f t="shared" ref="H127:H129" si="158">+I127+J127</f>
        <v>0</v>
      </c>
      <c r="I127" s="132">
        <v>0</v>
      </c>
      <c r="J127" s="132">
        <v>0</v>
      </c>
      <c r="K127" s="132">
        <f t="shared" ref="K127:K129" si="159">+L127+M127</f>
        <v>0</v>
      </c>
      <c r="L127" s="140">
        <v>0</v>
      </c>
      <c r="M127" s="140">
        <v>0</v>
      </c>
      <c r="N127" s="140">
        <f t="shared" ref="N127:N129" si="160">+O127+P127</f>
        <v>0</v>
      </c>
      <c r="O127" s="144">
        <v>0</v>
      </c>
      <c r="P127" s="144">
        <v>0</v>
      </c>
      <c r="Q127" s="70">
        <f t="shared" ref="Q127:Q129" si="161">+R127+S127</f>
        <v>0</v>
      </c>
      <c r="R127" s="144">
        <v>0</v>
      </c>
      <c r="S127" s="144">
        <v>0</v>
      </c>
    </row>
    <row r="128" spans="1:19" x14ac:dyDescent="0.3">
      <c r="A128" s="165"/>
      <c r="B128" s="166"/>
      <c r="C128" s="46">
        <v>53</v>
      </c>
      <c r="D128" s="47" t="s">
        <v>14</v>
      </c>
      <c r="E128" s="70">
        <f t="shared" ref="E128:E129" si="162">+F128+G128</f>
        <v>0</v>
      </c>
      <c r="F128" s="70">
        <f t="shared" si="157"/>
        <v>0</v>
      </c>
      <c r="G128" s="70">
        <f t="shared" si="157"/>
        <v>0</v>
      </c>
      <c r="H128" s="70">
        <f t="shared" si="158"/>
        <v>0</v>
      </c>
      <c r="I128" s="132">
        <v>0</v>
      </c>
      <c r="J128" s="132">
        <v>0</v>
      </c>
      <c r="K128" s="132">
        <f t="shared" si="159"/>
        <v>0</v>
      </c>
      <c r="L128" s="140">
        <v>0</v>
      </c>
      <c r="M128" s="140">
        <v>0</v>
      </c>
      <c r="N128" s="140">
        <f t="shared" si="160"/>
        <v>0</v>
      </c>
      <c r="O128" s="144">
        <v>0</v>
      </c>
      <c r="P128" s="144">
        <v>0</v>
      </c>
      <c r="Q128" s="70">
        <f t="shared" si="161"/>
        <v>0</v>
      </c>
      <c r="R128" s="144">
        <v>0</v>
      </c>
      <c r="S128" s="144">
        <v>0</v>
      </c>
    </row>
    <row r="129" spans="1:19" x14ac:dyDescent="0.3">
      <c r="A129" s="162"/>
      <c r="B129" s="164"/>
      <c r="C129" s="44">
        <v>97</v>
      </c>
      <c r="D129" s="45" t="s">
        <v>60</v>
      </c>
      <c r="E129" s="70">
        <f t="shared" si="162"/>
        <v>0</v>
      </c>
      <c r="F129" s="70">
        <f t="shared" si="157"/>
        <v>0</v>
      </c>
      <c r="G129" s="70">
        <f t="shared" si="157"/>
        <v>0</v>
      </c>
      <c r="H129" s="70">
        <f t="shared" si="158"/>
        <v>0</v>
      </c>
      <c r="I129" s="132">
        <v>0</v>
      </c>
      <c r="J129" s="132">
        <v>0</v>
      </c>
      <c r="K129" s="132">
        <f t="shared" si="159"/>
        <v>0</v>
      </c>
      <c r="L129" s="140">
        <v>0</v>
      </c>
      <c r="M129" s="140">
        <v>0</v>
      </c>
      <c r="N129" s="140">
        <f t="shared" si="160"/>
        <v>0</v>
      </c>
      <c r="O129" s="144">
        <v>0</v>
      </c>
      <c r="P129" s="144">
        <v>0</v>
      </c>
      <c r="Q129" s="70">
        <f t="shared" si="161"/>
        <v>0</v>
      </c>
      <c r="R129" s="144">
        <v>0</v>
      </c>
      <c r="S129" s="144">
        <v>0</v>
      </c>
    </row>
    <row r="130" spans="1:19" x14ac:dyDescent="0.25">
      <c r="A130" s="68">
        <v>31</v>
      </c>
      <c r="B130" s="150">
        <v>198</v>
      </c>
      <c r="C130" s="54"/>
      <c r="D130" s="15" t="s">
        <v>47</v>
      </c>
      <c r="E130" s="60">
        <f>+F130+G130</f>
        <v>1497</v>
      </c>
      <c r="F130" s="60">
        <f>+I130+L130+O130+R130</f>
        <v>553</v>
      </c>
      <c r="G130" s="60">
        <f>+J130+M130+P130+S130</f>
        <v>944</v>
      </c>
      <c r="H130" s="60">
        <f>+I130+J130</f>
        <v>276</v>
      </c>
      <c r="I130" s="60">
        <f>SUM(I131:I131)</f>
        <v>99</v>
      </c>
      <c r="J130" s="60">
        <f>SUM(J131:J131)</f>
        <v>177</v>
      </c>
      <c r="K130" s="60">
        <f>+L130+M130</f>
        <v>379</v>
      </c>
      <c r="L130" s="60">
        <f>SUM(L131:L131)</f>
        <v>141</v>
      </c>
      <c r="M130" s="60">
        <f>SUM(M131:M131)</f>
        <v>238</v>
      </c>
      <c r="N130" s="60">
        <f t="shared" ref="N130:N136" si="163">+O130+P130</f>
        <v>455</v>
      </c>
      <c r="O130" s="60">
        <f>SUM(O131:O131)</f>
        <v>170</v>
      </c>
      <c r="P130" s="60">
        <f>SUM(P131:P131)</f>
        <v>285</v>
      </c>
      <c r="Q130" s="60">
        <v>387</v>
      </c>
      <c r="R130" s="60">
        <v>143</v>
      </c>
      <c r="S130" s="60">
        <v>244</v>
      </c>
    </row>
    <row r="131" spans="1:19" x14ac:dyDescent="0.25">
      <c r="A131" s="73"/>
      <c r="B131" s="52"/>
      <c r="C131" s="52">
        <v>158</v>
      </c>
      <c r="D131" s="53" t="s">
        <v>65</v>
      </c>
      <c r="E131" s="84">
        <f t="shared" ref="E131" si="164">+F131+G131</f>
        <v>1497</v>
      </c>
      <c r="F131" s="84">
        <f t="shared" ref="F131:G131" si="165">+I131+L131+O131+R131</f>
        <v>553</v>
      </c>
      <c r="G131" s="84">
        <f t="shared" si="165"/>
        <v>944</v>
      </c>
      <c r="H131" s="84">
        <f t="shared" ref="H131" si="166">+I131+J131</f>
        <v>276</v>
      </c>
      <c r="I131" s="130">
        <v>99</v>
      </c>
      <c r="J131" s="130">
        <v>177</v>
      </c>
      <c r="K131" s="130">
        <f t="shared" ref="K131" si="167">+L131+M131</f>
        <v>379</v>
      </c>
      <c r="L131" s="142">
        <v>141</v>
      </c>
      <c r="M131" s="142">
        <v>238</v>
      </c>
      <c r="N131" s="142">
        <f t="shared" si="163"/>
        <v>455</v>
      </c>
      <c r="O131" s="142">
        <v>170</v>
      </c>
      <c r="P131" s="142">
        <v>285</v>
      </c>
      <c r="Q131" s="84">
        <f t="shared" ref="Q131" si="168">+R131+S131</f>
        <v>387</v>
      </c>
      <c r="R131" s="84">
        <v>143</v>
      </c>
      <c r="S131" s="84">
        <f>387-143</f>
        <v>244</v>
      </c>
    </row>
    <row r="132" spans="1:19" x14ac:dyDescent="0.25">
      <c r="A132" s="68">
        <v>32</v>
      </c>
      <c r="B132" s="87">
        <v>208</v>
      </c>
      <c r="C132" s="62"/>
      <c r="D132" s="15" t="s">
        <v>48</v>
      </c>
      <c r="E132" s="60">
        <f>F132+G132</f>
        <v>3</v>
      </c>
      <c r="F132" s="60">
        <f>I132+L132+O132+R132</f>
        <v>1</v>
      </c>
      <c r="G132" s="60">
        <f>J132+M132+P132+S132</f>
        <v>2</v>
      </c>
      <c r="H132" s="60">
        <f>+I132+J132</f>
        <v>0</v>
      </c>
      <c r="I132" s="63">
        <f>+I133</f>
        <v>0</v>
      </c>
      <c r="J132" s="63">
        <f>+J133</f>
        <v>0</v>
      </c>
      <c r="K132" s="60">
        <f>+L132+M132</f>
        <v>0</v>
      </c>
      <c r="L132" s="63">
        <f>+L133</f>
        <v>0</v>
      </c>
      <c r="M132" s="63">
        <f>+M133</f>
        <v>0</v>
      </c>
      <c r="N132" s="60">
        <f t="shared" si="163"/>
        <v>3</v>
      </c>
      <c r="O132" s="63">
        <f>+O133</f>
        <v>1</v>
      </c>
      <c r="P132" s="63">
        <f>+P133</f>
        <v>2</v>
      </c>
      <c r="Q132" s="60">
        <f>+R132+S132</f>
        <v>0</v>
      </c>
      <c r="R132" s="63">
        <f>+R133</f>
        <v>0</v>
      </c>
      <c r="S132" s="63">
        <f>+S133</f>
        <v>0</v>
      </c>
    </row>
    <row r="133" spans="1:19" x14ac:dyDescent="0.3">
      <c r="A133" s="73"/>
      <c r="B133" s="51"/>
      <c r="C133" s="51">
        <v>137</v>
      </c>
      <c r="D133" s="61" t="s">
        <v>94</v>
      </c>
      <c r="E133" s="30">
        <f>F133+G133</f>
        <v>3</v>
      </c>
      <c r="F133" s="30">
        <f>I133+L133+O133+R133</f>
        <v>1</v>
      </c>
      <c r="G133" s="30">
        <f>J133+M133+P133+S133</f>
        <v>2</v>
      </c>
      <c r="H133" s="30">
        <v>0</v>
      </c>
      <c r="I133" s="30">
        <v>0</v>
      </c>
      <c r="J133" s="94">
        <v>0</v>
      </c>
      <c r="K133" s="123">
        <f>+L133+M133</f>
        <v>0</v>
      </c>
      <c r="L133" s="142">
        <v>0</v>
      </c>
      <c r="M133" s="142">
        <v>0</v>
      </c>
      <c r="N133" s="142">
        <f t="shared" si="163"/>
        <v>3</v>
      </c>
      <c r="O133" s="142">
        <v>1</v>
      </c>
      <c r="P133" s="142">
        <v>2</v>
      </c>
      <c r="Q133" s="30">
        <v>0</v>
      </c>
      <c r="R133" s="30">
        <v>0</v>
      </c>
      <c r="S133" s="30">
        <v>0</v>
      </c>
    </row>
    <row r="134" spans="1:19" x14ac:dyDescent="0.3">
      <c r="A134" s="68">
        <v>33</v>
      </c>
      <c r="B134" s="77">
        <v>222</v>
      </c>
      <c r="C134" s="2"/>
      <c r="D134" s="15" t="s">
        <v>49</v>
      </c>
      <c r="E134" s="60">
        <f>+F134+G134</f>
        <v>61</v>
      </c>
      <c r="F134" s="60">
        <f t="shared" ref="F134:G136" si="169">+I134+L134+O134+R134</f>
        <v>27</v>
      </c>
      <c r="G134" s="60">
        <f t="shared" si="169"/>
        <v>34</v>
      </c>
      <c r="H134" s="60">
        <f>+I134+J134</f>
        <v>10</v>
      </c>
      <c r="I134" s="60">
        <f>+I135</f>
        <v>3</v>
      </c>
      <c r="J134" s="60">
        <f>+J135</f>
        <v>7</v>
      </c>
      <c r="K134" s="60">
        <f>+L134+M134</f>
        <v>4</v>
      </c>
      <c r="L134" s="60">
        <f>+L135</f>
        <v>2</v>
      </c>
      <c r="M134" s="60">
        <f>+M135</f>
        <v>2</v>
      </c>
      <c r="N134" s="60">
        <f t="shared" si="163"/>
        <v>31</v>
      </c>
      <c r="O134" s="60">
        <f>+O135</f>
        <v>14</v>
      </c>
      <c r="P134" s="60">
        <f>+P135</f>
        <v>17</v>
      </c>
      <c r="Q134" s="60">
        <f>+R134+S134</f>
        <v>16</v>
      </c>
      <c r="R134" s="60">
        <f>+R135</f>
        <v>8</v>
      </c>
      <c r="S134" s="60">
        <f>+S135</f>
        <v>8</v>
      </c>
    </row>
    <row r="135" spans="1:19" x14ac:dyDescent="0.3">
      <c r="A135" s="73"/>
      <c r="B135" s="57"/>
      <c r="C135" s="51">
        <v>137</v>
      </c>
      <c r="D135" s="61" t="s">
        <v>62</v>
      </c>
      <c r="E135" s="91">
        <f>+F135+G135</f>
        <v>61</v>
      </c>
      <c r="F135" s="91">
        <f t="shared" si="169"/>
        <v>27</v>
      </c>
      <c r="G135" s="91">
        <f t="shared" si="169"/>
        <v>34</v>
      </c>
      <c r="H135" s="139">
        <f>+I135+J135</f>
        <v>10</v>
      </c>
      <c r="I135" s="130">
        <v>3</v>
      </c>
      <c r="J135" s="130">
        <v>7</v>
      </c>
      <c r="K135" s="139">
        <f>+L135+M135</f>
        <v>4</v>
      </c>
      <c r="L135" s="142">
        <v>2</v>
      </c>
      <c r="M135" s="142">
        <v>2</v>
      </c>
      <c r="N135" s="142">
        <f t="shared" si="163"/>
        <v>31</v>
      </c>
      <c r="O135" s="142">
        <v>14</v>
      </c>
      <c r="P135" s="142">
        <v>17</v>
      </c>
      <c r="Q135" s="139">
        <f>+R135+S135</f>
        <v>16</v>
      </c>
      <c r="R135" s="30">
        <v>8</v>
      </c>
      <c r="S135" s="30">
        <v>8</v>
      </c>
    </row>
    <row r="136" spans="1:19" x14ac:dyDescent="0.3">
      <c r="A136" s="68">
        <v>34</v>
      </c>
      <c r="B136" s="77">
        <v>225</v>
      </c>
      <c r="C136" s="2"/>
      <c r="D136" s="15" t="s">
        <v>50</v>
      </c>
      <c r="E136" s="65">
        <f>+F136+G136</f>
        <v>1200</v>
      </c>
      <c r="F136" s="65">
        <f t="shared" si="169"/>
        <v>367</v>
      </c>
      <c r="G136" s="65">
        <f t="shared" si="169"/>
        <v>833</v>
      </c>
      <c r="H136" s="65">
        <f>+I136+J136</f>
        <v>146</v>
      </c>
      <c r="I136" s="65">
        <f>SUM(I137:I140)</f>
        <v>33</v>
      </c>
      <c r="J136" s="65">
        <f>SUM(J137:J140)</f>
        <v>113</v>
      </c>
      <c r="K136" s="65">
        <f>+L136+M136</f>
        <v>255</v>
      </c>
      <c r="L136" s="65">
        <f>SUM(L137:L140)</f>
        <v>92</v>
      </c>
      <c r="M136" s="65">
        <f>SUM(M137:M140)</f>
        <v>163</v>
      </c>
      <c r="N136" s="65">
        <f t="shared" si="163"/>
        <v>376</v>
      </c>
      <c r="O136" s="65">
        <f>SUM(O137:O140)</f>
        <v>111</v>
      </c>
      <c r="P136" s="65">
        <f>SUM(P137:P140)</f>
        <v>265</v>
      </c>
      <c r="Q136" s="65">
        <f>+R136+S136</f>
        <v>423</v>
      </c>
      <c r="R136" s="65">
        <f>SUM(R137:R140)</f>
        <v>131</v>
      </c>
      <c r="S136" s="65">
        <f>SUM(S137:S140)</f>
        <v>292</v>
      </c>
    </row>
    <row r="137" spans="1:19" x14ac:dyDescent="0.3">
      <c r="A137" s="161"/>
      <c r="B137" s="163"/>
      <c r="C137" s="46">
        <v>53</v>
      </c>
      <c r="D137" s="47" t="s">
        <v>14</v>
      </c>
      <c r="E137" s="70">
        <f t="shared" ref="E137:E140" si="170">+F137+G137</f>
        <v>7</v>
      </c>
      <c r="F137" s="70">
        <f t="shared" ref="F137:G140" si="171">+I137+L137+O137+R137</f>
        <v>2</v>
      </c>
      <c r="G137" s="70">
        <f t="shared" si="171"/>
        <v>5</v>
      </c>
      <c r="H137" s="70">
        <f t="shared" ref="H137:H140" si="172">+I137+J137</f>
        <v>0</v>
      </c>
      <c r="I137" s="70">
        <v>0</v>
      </c>
      <c r="J137" s="70">
        <v>0</v>
      </c>
      <c r="K137" s="70">
        <f t="shared" ref="K137:K140" si="173">+L137+M137</f>
        <v>0</v>
      </c>
      <c r="L137" s="140">
        <v>0</v>
      </c>
      <c r="M137" s="140">
        <v>0</v>
      </c>
      <c r="N137" s="140">
        <f t="shared" ref="N137:N140" si="174">+O137+P137</f>
        <v>3</v>
      </c>
      <c r="O137" s="140">
        <v>1</v>
      </c>
      <c r="P137" s="70">
        <v>2</v>
      </c>
      <c r="Q137" s="70">
        <f t="shared" ref="Q137:Q140" si="175">+R137+S137</f>
        <v>4</v>
      </c>
      <c r="R137" s="70">
        <v>1</v>
      </c>
      <c r="S137" s="70">
        <v>3</v>
      </c>
    </row>
    <row r="138" spans="1:19" x14ac:dyDescent="0.3">
      <c r="A138" s="165"/>
      <c r="B138" s="166"/>
      <c r="C138" s="44">
        <v>68</v>
      </c>
      <c r="D138" s="48" t="s">
        <v>59</v>
      </c>
      <c r="E138" s="70">
        <f t="shared" si="170"/>
        <v>42</v>
      </c>
      <c r="F138" s="70">
        <f t="shared" si="171"/>
        <v>13</v>
      </c>
      <c r="G138" s="70">
        <f t="shared" si="171"/>
        <v>29</v>
      </c>
      <c r="H138" s="70">
        <f t="shared" si="172"/>
        <v>0</v>
      </c>
      <c r="I138" s="132">
        <v>0</v>
      </c>
      <c r="J138" s="132">
        <v>0</v>
      </c>
      <c r="K138" s="132">
        <f t="shared" si="173"/>
        <v>0</v>
      </c>
      <c r="L138" s="140">
        <v>0</v>
      </c>
      <c r="M138" s="140">
        <v>0</v>
      </c>
      <c r="N138" s="140">
        <f t="shared" si="174"/>
        <v>10</v>
      </c>
      <c r="O138" s="140">
        <v>3</v>
      </c>
      <c r="P138" s="132">
        <v>7</v>
      </c>
      <c r="Q138" s="132">
        <f t="shared" si="175"/>
        <v>32</v>
      </c>
      <c r="R138" s="132">
        <v>10</v>
      </c>
      <c r="S138" s="132">
        <v>22</v>
      </c>
    </row>
    <row r="139" spans="1:19" x14ac:dyDescent="0.3">
      <c r="A139" s="165"/>
      <c r="B139" s="166"/>
      <c r="C139" s="44">
        <v>97</v>
      </c>
      <c r="D139" s="45" t="s">
        <v>60</v>
      </c>
      <c r="E139" s="70">
        <f t="shared" si="170"/>
        <v>1113</v>
      </c>
      <c r="F139" s="70">
        <f t="shared" si="171"/>
        <v>338</v>
      </c>
      <c r="G139" s="70">
        <f t="shared" si="171"/>
        <v>775</v>
      </c>
      <c r="H139" s="70">
        <f t="shared" si="172"/>
        <v>145</v>
      </c>
      <c r="I139" s="132">
        <v>33</v>
      </c>
      <c r="J139" s="132">
        <v>112</v>
      </c>
      <c r="K139" s="132">
        <f t="shared" si="173"/>
        <v>255</v>
      </c>
      <c r="L139" s="140">
        <v>92</v>
      </c>
      <c r="M139" s="140">
        <v>163</v>
      </c>
      <c r="N139" s="140">
        <f t="shared" si="174"/>
        <v>353</v>
      </c>
      <c r="O139" s="140">
        <v>103</v>
      </c>
      <c r="P139" s="132">
        <v>250</v>
      </c>
      <c r="Q139" s="132">
        <f t="shared" si="175"/>
        <v>360</v>
      </c>
      <c r="R139" s="132">
        <v>110</v>
      </c>
      <c r="S139" s="132">
        <v>250</v>
      </c>
    </row>
    <row r="140" spans="1:19" x14ac:dyDescent="0.3">
      <c r="A140" s="162"/>
      <c r="B140" s="164"/>
      <c r="C140" s="46">
        <v>112</v>
      </c>
      <c r="D140" s="47" t="s">
        <v>61</v>
      </c>
      <c r="E140" s="70">
        <f t="shared" si="170"/>
        <v>38</v>
      </c>
      <c r="F140" s="70">
        <f t="shared" si="171"/>
        <v>14</v>
      </c>
      <c r="G140" s="70">
        <f t="shared" si="171"/>
        <v>24</v>
      </c>
      <c r="H140" s="70">
        <f t="shared" si="172"/>
        <v>1</v>
      </c>
      <c r="I140" s="132">
        <v>0</v>
      </c>
      <c r="J140" s="132">
        <v>1</v>
      </c>
      <c r="K140" s="132">
        <f t="shared" si="173"/>
        <v>0</v>
      </c>
      <c r="L140" s="140">
        <v>0</v>
      </c>
      <c r="M140" s="140">
        <v>0</v>
      </c>
      <c r="N140" s="140">
        <f t="shared" si="174"/>
        <v>10</v>
      </c>
      <c r="O140" s="140">
        <v>4</v>
      </c>
      <c r="P140" s="132">
        <v>6</v>
      </c>
      <c r="Q140" s="132">
        <f t="shared" si="175"/>
        <v>27</v>
      </c>
      <c r="R140" s="132">
        <v>10</v>
      </c>
      <c r="S140" s="132">
        <v>17</v>
      </c>
    </row>
    <row r="141" spans="1:19" ht="37.5" x14ac:dyDescent="0.3">
      <c r="A141" s="68">
        <v>35</v>
      </c>
      <c r="B141" s="88">
        <v>226</v>
      </c>
      <c r="C141" s="2"/>
      <c r="D141" s="15" t="s">
        <v>51</v>
      </c>
      <c r="E141" s="16">
        <f>+F141+G141</f>
        <v>2111</v>
      </c>
      <c r="F141" s="16">
        <f>+I141+L141+O141+R141</f>
        <v>922</v>
      </c>
      <c r="G141" s="16">
        <f>+J141+M141+P141+S141</f>
        <v>1189</v>
      </c>
      <c r="H141" s="16">
        <f>+I141+J141</f>
        <v>222</v>
      </c>
      <c r="I141" s="16">
        <f>SUM(I142:I146)</f>
        <v>85</v>
      </c>
      <c r="J141" s="16">
        <f>SUM(J142:J146)</f>
        <v>137</v>
      </c>
      <c r="K141" s="16">
        <f>+L141+M141</f>
        <v>191</v>
      </c>
      <c r="L141" s="16">
        <f>SUM(L142:L146)</f>
        <v>93</v>
      </c>
      <c r="M141" s="16">
        <f>SUM(M142:M146)</f>
        <v>98</v>
      </c>
      <c r="N141" s="16">
        <f>+O141+P141</f>
        <v>1477</v>
      </c>
      <c r="O141" s="16">
        <f>SUM(O142:O146)</f>
        <v>658</v>
      </c>
      <c r="P141" s="16">
        <f>SUM(P142:P146)</f>
        <v>819</v>
      </c>
      <c r="Q141" s="16">
        <f>+R141+S141</f>
        <v>221</v>
      </c>
      <c r="R141" s="16">
        <f>SUM(R142:R146)</f>
        <v>86</v>
      </c>
      <c r="S141" s="16">
        <f>SUM(S142:S146)</f>
        <v>135</v>
      </c>
    </row>
    <row r="142" spans="1:19" x14ac:dyDescent="0.3">
      <c r="A142" s="161"/>
      <c r="B142" s="163"/>
      <c r="C142" s="46">
        <v>29</v>
      </c>
      <c r="D142" s="47" t="s">
        <v>57</v>
      </c>
      <c r="E142" s="71">
        <f>+F142+G142</f>
        <v>120</v>
      </c>
      <c r="F142" s="71">
        <f t="shared" ref="F142:G143" si="176">+I142+L142+O142+R142</f>
        <v>48</v>
      </c>
      <c r="G142" s="71">
        <f t="shared" si="176"/>
        <v>72</v>
      </c>
      <c r="H142" s="19">
        <f t="shared" ref="H142:H146" si="177">+I142+J142</f>
        <v>8</v>
      </c>
      <c r="I142" s="18">
        <v>0</v>
      </c>
      <c r="J142" s="18">
        <v>8</v>
      </c>
      <c r="K142" s="18">
        <f t="shared" ref="K142:K146" si="178">+L142+M142</f>
        <v>0</v>
      </c>
      <c r="L142" s="18">
        <v>0</v>
      </c>
      <c r="M142" s="18">
        <v>0</v>
      </c>
      <c r="N142" s="12">
        <f t="shared" ref="N142:N146" si="179">+O142+P142</f>
        <v>86</v>
      </c>
      <c r="O142" s="12">
        <v>36</v>
      </c>
      <c r="P142" s="12">
        <v>50</v>
      </c>
      <c r="Q142" s="71">
        <f t="shared" ref="Q142:Q146" si="180">+R142+S142</f>
        <v>26</v>
      </c>
      <c r="R142" s="71">
        <v>12</v>
      </c>
      <c r="S142" s="71">
        <v>14</v>
      </c>
    </row>
    <row r="143" spans="1:19" x14ac:dyDescent="0.3">
      <c r="A143" s="165"/>
      <c r="B143" s="166"/>
      <c r="C143" s="46">
        <v>53</v>
      </c>
      <c r="D143" s="47" t="s">
        <v>14</v>
      </c>
      <c r="E143" s="71">
        <f t="shared" ref="E143:E145" si="181">+F143+G143</f>
        <v>160</v>
      </c>
      <c r="F143" s="71">
        <f t="shared" si="176"/>
        <v>64</v>
      </c>
      <c r="G143" s="71">
        <f t="shared" si="176"/>
        <v>96</v>
      </c>
      <c r="H143" s="19">
        <f t="shared" si="177"/>
        <v>6</v>
      </c>
      <c r="I143" s="18">
        <v>0</v>
      </c>
      <c r="J143" s="18">
        <v>6</v>
      </c>
      <c r="K143" s="18">
        <f t="shared" si="178"/>
        <v>22</v>
      </c>
      <c r="L143" s="18">
        <v>12</v>
      </c>
      <c r="M143" s="18">
        <v>10</v>
      </c>
      <c r="N143" s="12">
        <f t="shared" si="179"/>
        <v>106</v>
      </c>
      <c r="O143" s="12">
        <v>40</v>
      </c>
      <c r="P143" s="12">
        <v>66</v>
      </c>
      <c r="Q143" s="71">
        <f t="shared" si="180"/>
        <v>26</v>
      </c>
      <c r="R143" s="71">
        <v>12</v>
      </c>
      <c r="S143" s="71">
        <v>14</v>
      </c>
    </row>
    <row r="144" spans="1:19" x14ac:dyDescent="0.3">
      <c r="A144" s="165"/>
      <c r="B144" s="166"/>
      <c r="C144" s="44">
        <v>97</v>
      </c>
      <c r="D144" s="45" t="s">
        <v>60</v>
      </c>
      <c r="E144" s="71">
        <f t="shared" si="181"/>
        <v>1471</v>
      </c>
      <c r="F144" s="71">
        <f t="shared" ref="F144:G146" si="182">+I144+L144+O144+R144</f>
        <v>645</v>
      </c>
      <c r="G144" s="71">
        <f t="shared" si="182"/>
        <v>826</v>
      </c>
      <c r="H144" s="19">
        <f t="shared" si="177"/>
        <v>208</v>
      </c>
      <c r="I144" s="18">
        <v>85</v>
      </c>
      <c r="J144" s="133">
        <v>123</v>
      </c>
      <c r="K144" s="18">
        <f t="shared" si="178"/>
        <v>168</v>
      </c>
      <c r="L144" s="18">
        <v>81</v>
      </c>
      <c r="M144" s="18">
        <v>87</v>
      </c>
      <c r="N144" s="12">
        <f t="shared" si="179"/>
        <v>965</v>
      </c>
      <c r="O144" s="12">
        <v>434</v>
      </c>
      <c r="P144" s="12">
        <v>531</v>
      </c>
      <c r="Q144" s="71">
        <f t="shared" si="180"/>
        <v>130</v>
      </c>
      <c r="R144" s="71">
        <v>45</v>
      </c>
      <c r="S144" s="71">
        <v>85</v>
      </c>
    </row>
    <row r="145" spans="1:19" x14ac:dyDescent="0.3">
      <c r="A145" s="165"/>
      <c r="B145" s="166"/>
      <c r="C145" s="46">
        <v>122</v>
      </c>
      <c r="D145" s="47" t="s">
        <v>77</v>
      </c>
      <c r="E145" s="71">
        <f t="shared" si="181"/>
        <v>300</v>
      </c>
      <c r="F145" s="71">
        <f t="shared" si="182"/>
        <v>138</v>
      </c>
      <c r="G145" s="71">
        <f t="shared" si="182"/>
        <v>162</v>
      </c>
      <c r="H145" s="19">
        <f t="shared" si="177"/>
        <v>0</v>
      </c>
      <c r="I145" s="18">
        <v>0</v>
      </c>
      <c r="J145" s="18">
        <v>0</v>
      </c>
      <c r="K145" s="18">
        <f t="shared" si="178"/>
        <v>1</v>
      </c>
      <c r="L145" s="18">
        <v>0</v>
      </c>
      <c r="M145" s="18">
        <v>1</v>
      </c>
      <c r="N145" s="12">
        <f t="shared" si="179"/>
        <v>276</v>
      </c>
      <c r="O145" s="12">
        <v>128</v>
      </c>
      <c r="P145" s="12">
        <v>148</v>
      </c>
      <c r="Q145" s="71">
        <f t="shared" si="180"/>
        <v>23</v>
      </c>
      <c r="R145" s="71">
        <v>10</v>
      </c>
      <c r="S145" s="71">
        <v>13</v>
      </c>
    </row>
    <row r="146" spans="1:19" x14ac:dyDescent="0.3">
      <c r="A146" s="162"/>
      <c r="B146" s="164"/>
      <c r="C146" s="46">
        <v>136</v>
      </c>
      <c r="D146" s="47" t="s">
        <v>62</v>
      </c>
      <c r="E146" s="71">
        <f>+F146+G146</f>
        <v>60</v>
      </c>
      <c r="F146" s="71">
        <f t="shared" si="182"/>
        <v>27</v>
      </c>
      <c r="G146" s="71">
        <f t="shared" si="182"/>
        <v>33</v>
      </c>
      <c r="H146" s="19">
        <f t="shared" si="177"/>
        <v>0</v>
      </c>
      <c r="I146" s="18">
        <v>0</v>
      </c>
      <c r="J146" s="18">
        <v>0</v>
      </c>
      <c r="K146" s="18">
        <f t="shared" si="178"/>
        <v>0</v>
      </c>
      <c r="L146" s="18">
        <v>0</v>
      </c>
      <c r="M146" s="18">
        <v>0</v>
      </c>
      <c r="N146" s="12">
        <f t="shared" si="179"/>
        <v>44</v>
      </c>
      <c r="O146" s="12">
        <v>20</v>
      </c>
      <c r="P146" s="12">
        <v>24</v>
      </c>
      <c r="Q146" s="71">
        <f t="shared" si="180"/>
        <v>16</v>
      </c>
      <c r="R146" s="71">
        <v>7</v>
      </c>
      <c r="S146" s="71">
        <v>9</v>
      </c>
    </row>
    <row r="147" spans="1:19" x14ac:dyDescent="0.3">
      <c r="A147" s="68">
        <v>36</v>
      </c>
      <c r="B147" s="77">
        <v>227</v>
      </c>
      <c r="C147" s="2"/>
      <c r="D147" s="15" t="s">
        <v>52</v>
      </c>
      <c r="E147" s="32">
        <f>+F147+G147</f>
        <v>1642</v>
      </c>
      <c r="F147" s="32">
        <f>+I147+L147+O147+R147</f>
        <v>522</v>
      </c>
      <c r="G147" s="32">
        <f>+J147+M147+P147+S147</f>
        <v>1120</v>
      </c>
      <c r="H147" s="32">
        <f>+I147+J147</f>
        <v>146</v>
      </c>
      <c r="I147" s="32">
        <f>SUM(I148:I150)</f>
        <v>61</v>
      </c>
      <c r="J147" s="32">
        <f>SUM(J148:J150)</f>
        <v>85</v>
      </c>
      <c r="K147" s="32">
        <f>+L147+M147</f>
        <v>291</v>
      </c>
      <c r="L147" s="32">
        <f>SUM(L148:L150)</f>
        <v>91</v>
      </c>
      <c r="M147" s="32">
        <f>SUM(M148:M150)</f>
        <v>200</v>
      </c>
      <c r="N147" s="32">
        <f>+O147+P147</f>
        <v>794</v>
      </c>
      <c r="O147" s="32">
        <f>SUM(O148:O150)</f>
        <v>239</v>
      </c>
      <c r="P147" s="32">
        <f>SUM(P148:P150)</f>
        <v>555</v>
      </c>
      <c r="Q147" s="32">
        <f>+R147+S147</f>
        <v>411</v>
      </c>
      <c r="R147" s="32">
        <f>SUM(R148:R150)</f>
        <v>131</v>
      </c>
      <c r="S147" s="32">
        <f>SUM(S148:S150)</f>
        <v>280</v>
      </c>
    </row>
    <row r="148" spans="1:19" x14ac:dyDescent="0.3">
      <c r="A148" s="161"/>
      <c r="B148" s="163"/>
      <c r="C148" s="44">
        <v>97</v>
      </c>
      <c r="D148" s="45" t="s">
        <v>60</v>
      </c>
      <c r="E148" s="33">
        <f t="shared" ref="E148:E150" si="183">+F148+G148</f>
        <v>1090</v>
      </c>
      <c r="F148" s="33">
        <f t="shared" ref="F148:G150" si="184">+I148+L148+O148+R148</f>
        <v>392</v>
      </c>
      <c r="G148" s="33">
        <f t="shared" si="184"/>
        <v>698</v>
      </c>
      <c r="H148" s="33">
        <f t="shared" ref="H148:H150" si="185">+I148+J148</f>
        <v>146</v>
      </c>
      <c r="I148" s="131">
        <v>61</v>
      </c>
      <c r="J148" s="131">
        <v>85</v>
      </c>
      <c r="K148" s="131">
        <f t="shared" ref="K148:K150" si="186">+L148+M148</f>
        <v>281</v>
      </c>
      <c r="L148" s="141">
        <v>89</v>
      </c>
      <c r="M148" s="141">
        <v>192</v>
      </c>
      <c r="N148" s="141">
        <f t="shared" ref="N148:N150" si="187">+O148+P148</f>
        <v>390</v>
      </c>
      <c r="O148" s="141">
        <v>144</v>
      </c>
      <c r="P148" s="141">
        <v>246</v>
      </c>
      <c r="Q148" s="33">
        <f t="shared" ref="Q148:Q150" si="188">+R148+S148</f>
        <v>273</v>
      </c>
      <c r="R148" s="33">
        <v>98</v>
      </c>
      <c r="S148" s="33">
        <v>175</v>
      </c>
    </row>
    <row r="149" spans="1:19" x14ac:dyDescent="0.3">
      <c r="A149" s="165"/>
      <c r="B149" s="166"/>
      <c r="C149" s="46">
        <v>112</v>
      </c>
      <c r="D149" s="47" t="s">
        <v>61</v>
      </c>
      <c r="E149" s="33">
        <f t="shared" si="183"/>
        <v>120</v>
      </c>
      <c r="F149" s="33">
        <f t="shared" si="184"/>
        <v>30</v>
      </c>
      <c r="G149" s="33">
        <f t="shared" si="184"/>
        <v>90</v>
      </c>
      <c r="H149" s="33">
        <f t="shared" si="185"/>
        <v>0</v>
      </c>
      <c r="I149" s="131">
        <v>0</v>
      </c>
      <c r="J149" s="131">
        <v>0</v>
      </c>
      <c r="K149" s="131">
        <f t="shared" si="186"/>
        <v>0</v>
      </c>
      <c r="L149" s="141">
        <v>0</v>
      </c>
      <c r="M149" s="141">
        <v>0</v>
      </c>
      <c r="N149" s="141">
        <f t="shared" si="187"/>
        <v>90</v>
      </c>
      <c r="O149" s="141">
        <v>22</v>
      </c>
      <c r="P149" s="141">
        <v>68</v>
      </c>
      <c r="Q149" s="33">
        <f t="shared" si="188"/>
        <v>30</v>
      </c>
      <c r="R149" s="33">
        <v>8</v>
      </c>
      <c r="S149" s="33">
        <v>22</v>
      </c>
    </row>
    <row r="150" spans="1:19" x14ac:dyDescent="0.3">
      <c r="A150" s="162"/>
      <c r="B150" s="164"/>
      <c r="C150" s="46">
        <v>136</v>
      </c>
      <c r="D150" s="47" t="s">
        <v>62</v>
      </c>
      <c r="E150" s="33">
        <f t="shared" si="183"/>
        <v>432</v>
      </c>
      <c r="F150" s="33">
        <f t="shared" si="184"/>
        <v>100</v>
      </c>
      <c r="G150" s="33">
        <f t="shared" si="184"/>
        <v>332</v>
      </c>
      <c r="H150" s="33">
        <f t="shared" si="185"/>
        <v>0</v>
      </c>
      <c r="I150" s="131">
        <v>0</v>
      </c>
      <c r="J150" s="131">
        <v>0</v>
      </c>
      <c r="K150" s="131">
        <f t="shared" si="186"/>
        <v>10</v>
      </c>
      <c r="L150" s="141">
        <v>2</v>
      </c>
      <c r="M150" s="141">
        <v>8</v>
      </c>
      <c r="N150" s="141">
        <f t="shared" si="187"/>
        <v>314</v>
      </c>
      <c r="O150" s="141">
        <v>73</v>
      </c>
      <c r="P150" s="141">
        <v>241</v>
      </c>
      <c r="Q150" s="33">
        <f t="shared" si="188"/>
        <v>108</v>
      </c>
      <c r="R150" s="33">
        <v>25</v>
      </c>
      <c r="S150" s="33">
        <v>83</v>
      </c>
    </row>
    <row r="151" spans="1:19" x14ac:dyDescent="0.3">
      <c r="A151" s="68">
        <v>37</v>
      </c>
      <c r="B151" s="76">
        <v>228</v>
      </c>
      <c r="C151" s="2"/>
      <c r="D151" s="15" t="s">
        <v>53</v>
      </c>
      <c r="E151" s="65">
        <f>+F151+G151</f>
        <v>920</v>
      </c>
      <c r="F151" s="65">
        <f>+I151+L151+O151+R151</f>
        <v>480</v>
      </c>
      <c r="G151" s="65">
        <f>+J151+M151+P151+S151</f>
        <v>440</v>
      </c>
      <c r="H151" s="65">
        <f>+I151+J151</f>
        <v>169</v>
      </c>
      <c r="I151" s="65">
        <f>SUM(I152:I153)</f>
        <v>87</v>
      </c>
      <c r="J151" s="65">
        <f>SUM(J152:J153)</f>
        <v>82</v>
      </c>
      <c r="K151" s="65">
        <f>+L151+M151</f>
        <v>257</v>
      </c>
      <c r="L151" s="65">
        <f>SUM(L152:L153)</f>
        <v>159</v>
      </c>
      <c r="M151" s="65">
        <f>SUM(M152:M153)</f>
        <v>98</v>
      </c>
      <c r="N151" s="65">
        <f>+O151+P151</f>
        <v>237</v>
      </c>
      <c r="O151" s="65">
        <f>SUM(O152:O153)</f>
        <v>132</v>
      </c>
      <c r="P151" s="65">
        <f>SUM(P152:P153)</f>
        <v>105</v>
      </c>
      <c r="Q151" s="65">
        <f>+R151+S151</f>
        <v>257</v>
      </c>
      <c r="R151" s="65">
        <f>SUM(R152:R153)</f>
        <v>102</v>
      </c>
      <c r="S151" s="65">
        <f>SUM(S152:S153)</f>
        <v>155</v>
      </c>
    </row>
    <row r="152" spans="1:19" x14ac:dyDescent="0.3">
      <c r="A152" s="161"/>
      <c r="B152" s="163"/>
      <c r="C152" s="46">
        <v>68</v>
      </c>
      <c r="D152" s="48" t="s">
        <v>59</v>
      </c>
      <c r="E152" s="70">
        <f t="shared" ref="E152" si="189">+F152+G152</f>
        <v>90</v>
      </c>
      <c r="F152" s="70">
        <f t="shared" ref="F152:G152" si="190">+I152+L152+O152+R152</f>
        <v>3</v>
      </c>
      <c r="G152" s="70">
        <f t="shared" si="190"/>
        <v>87</v>
      </c>
      <c r="H152" s="70">
        <f t="shared" ref="H152" si="191">+I152+J152</f>
        <v>21</v>
      </c>
      <c r="I152" s="132">
        <v>0</v>
      </c>
      <c r="J152" s="132">
        <v>21</v>
      </c>
      <c r="K152" s="132">
        <f t="shared" ref="K152" si="192">+L152+M152</f>
        <v>6</v>
      </c>
      <c r="L152" s="140">
        <v>0</v>
      </c>
      <c r="M152" s="140">
        <v>6</v>
      </c>
      <c r="N152" s="140">
        <f t="shared" ref="N152" si="193">+O152+P152</f>
        <v>38</v>
      </c>
      <c r="O152" s="140">
        <v>2</v>
      </c>
      <c r="P152" s="140">
        <v>36</v>
      </c>
      <c r="Q152" s="70">
        <f t="shared" ref="Q152" si="194">+R152+S152</f>
        <v>25</v>
      </c>
      <c r="R152" s="70">
        <v>1</v>
      </c>
      <c r="S152" s="70">
        <v>24</v>
      </c>
    </row>
    <row r="153" spans="1:19" x14ac:dyDescent="0.3">
      <c r="A153" s="162"/>
      <c r="B153" s="164"/>
      <c r="C153" s="46">
        <v>97</v>
      </c>
      <c r="D153" s="64" t="s">
        <v>60</v>
      </c>
      <c r="E153" s="70">
        <f>+F153+G153</f>
        <v>830</v>
      </c>
      <c r="F153" s="70">
        <f t="shared" ref="F153:G155" si="195">+I153+L153+O153+R153</f>
        <v>477</v>
      </c>
      <c r="G153" s="70">
        <f t="shared" si="195"/>
        <v>353</v>
      </c>
      <c r="H153" s="70">
        <f>+I153+J153</f>
        <v>148</v>
      </c>
      <c r="I153" s="132">
        <v>87</v>
      </c>
      <c r="J153" s="132">
        <v>61</v>
      </c>
      <c r="K153" s="132">
        <f>+L153+M153</f>
        <v>251</v>
      </c>
      <c r="L153" s="140">
        <v>159</v>
      </c>
      <c r="M153" s="140">
        <v>92</v>
      </c>
      <c r="N153" s="140">
        <f>+O153+P153</f>
        <v>199</v>
      </c>
      <c r="O153" s="144">
        <v>130</v>
      </c>
      <c r="P153" s="144">
        <v>69</v>
      </c>
      <c r="Q153" s="70">
        <f>+R153+S153</f>
        <v>232</v>
      </c>
      <c r="R153" s="70">
        <v>101</v>
      </c>
      <c r="S153" s="70">
        <v>131</v>
      </c>
    </row>
    <row r="154" spans="1:19" x14ac:dyDescent="0.3">
      <c r="A154" s="68">
        <v>38</v>
      </c>
      <c r="B154" s="77">
        <v>241</v>
      </c>
      <c r="C154" s="2"/>
      <c r="D154" s="15" t="s">
        <v>54</v>
      </c>
      <c r="E154" s="60">
        <f>+F154+G154</f>
        <v>10</v>
      </c>
      <c r="F154" s="60">
        <f t="shared" si="195"/>
        <v>6</v>
      </c>
      <c r="G154" s="60">
        <f t="shared" si="195"/>
        <v>4</v>
      </c>
      <c r="H154" s="60">
        <f>+I154+J154</f>
        <v>0</v>
      </c>
      <c r="I154" s="60">
        <f>+I155</f>
        <v>0</v>
      </c>
      <c r="J154" s="60">
        <f>+J155</f>
        <v>0</v>
      </c>
      <c r="K154" s="60">
        <f>+L154+M154</f>
        <v>0</v>
      </c>
      <c r="L154" s="60">
        <f>+L155</f>
        <v>0</v>
      </c>
      <c r="M154" s="60">
        <f>+M155</f>
        <v>0</v>
      </c>
      <c r="N154" s="60">
        <f>+O154+P154</f>
        <v>7</v>
      </c>
      <c r="O154" s="60">
        <f>+O155</f>
        <v>4</v>
      </c>
      <c r="P154" s="60">
        <f>+P155</f>
        <v>3</v>
      </c>
      <c r="Q154" s="60">
        <f>+R154+S154</f>
        <v>3</v>
      </c>
      <c r="R154" s="60">
        <f>+R155</f>
        <v>2</v>
      </c>
      <c r="S154" s="60">
        <f>+S155</f>
        <v>1</v>
      </c>
    </row>
    <row r="155" spans="1:19" x14ac:dyDescent="0.3">
      <c r="A155" s="73"/>
      <c r="B155" s="1"/>
      <c r="C155" s="51">
        <v>137</v>
      </c>
      <c r="D155" s="61" t="s">
        <v>62</v>
      </c>
      <c r="E155" s="91">
        <f>+F155+G155</f>
        <v>10</v>
      </c>
      <c r="F155" s="91">
        <f t="shared" si="195"/>
        <v>6</v>
      </c>
      <c r="G155" s="91">
        <f t="shared" si="195"/>
        <v>4</v>
      </c>
      <c r="H155" s="30">
        <f>+I155+J155</f>
        <v>0</v>
      </c>
      <c r="I155" s="130">
        <v>0</v>
      </c>
      <c r="J155" s="130">
        <v>0</v>
      </c>
      <c r="K155" s="130">
        <f>+L155+M155</f>
        <v>0</v>
      </c>
      <c r="L155" s="142">
        <v>0</v>
      </c>
      <c r="M155" s="142">
        <v>0</v>
      </c>
      <c r="N155" s="142">
        <f>+O155+P155</f>
        <v>7</v>
      </c>
      <c r="O155" s="142">
        <v>4</v>
      </c>
      <c r="P155" s="142">
        <v>3</v>
      </c>
      <c r="Q155" s="91">
        <f>+R155+S155</f>
        <v>3</v>
      </c>
      <c r="R155" s="30">
        <v>2</v>
      </c>
      <c r="S155" s="30">
        <v>1</v>
      </c>
    </row>
    <row r="156" spans="1:19" x14ac:dyDescent="0.3">
      <c r="A156" s="68">
        <v>39</v>
      </c>
      <c r="B156" s="5">
        <v>243</v>
      </c>
      <c r="C156" s="2"/>
      <c r="D156" s="15" t="s">
        <v>55</v>
      </c>
      <c r="E156" s="82">
        <f t="shared" ref="E156:S156" si="196">SUM(E157:E158)</f>
        <v>548</v>
      </c>
      <c r="F156" s="82">
        <f t="shared" si="196"/>
        <v>236</v>
      </c>
      <c r="G156" s="82">
        <f t="shared" si="196"/>
        <v>312</v>
      </c>
      <c r="H156" s="82">
        <f t="shared" si="196"/>
        <v>47</v>
      </c>
      <c r="I156" s="82">
        <f t="shared" si="196"/>
        <v>23</v>
      </c>
      <c r="J156" s="82">
        <f t="shared" si="196"/>
        <v>24</v>
      </c>
      <c r="K156" s="82">
        <f t="shared" si="196"/>
        <v>44</v>
      </c>
      <c r="L156" s="82">
        <f t="shared" si="196"/>
        <v>20</v>
      </c>
      <c r="M156" s="82">
        <f t="shared" si="196"/>
        <v>24</v>
      </c>
      <c r="N156" s="82">
        <f t="shared" si="196"/>
        <v>404</v>
      </c>
      <c r="O156" s="82">
        <f t="shared" si="196"/>
        <v>167</v>
      </c>
      <c r="P156" s="82">
        <f t="shared" si="196"/>
        <v>237</v>
      </c>
      <c r="Q156" s="82">
        <f t="shared" si="196"/>
        <v>53</v>
      </c>
      <c r="R156" s="82">
        <f t="shared" si="196"/>
        <v>26</v>
      </c>
      <c r="S156" s="82">
        <f t="shared" si="196"/>
        <v>27</v>
      </c>
    </row>
    <row r="157" spans="1:19" x14ac:dyDescent="0.3">
      <c r="A157" s="161"/>
      <c r="B157" s="163"/>
      <c r="C157" s="3">
        <v>53</v>
      </c>
      <c r="D157" s="43" t="s">
        <v>14</v>
      </c>
      <c r="E157" s="85">
        <f>H157+K157+N157+Q157</f>
        <v>26</v>
      </c>
      <c r="F157" s="85">
        <f>I157+L157+O157+R157</f>
        <v>13</v>
      </c>
      <c r="G157" s="85">
        <f>J157+M157+P157+S157</f>
        <v>13</v>
      </c>
      <c r="H157" s="85">
        <f>I157+J157</f>
        <v>0</v>
      </c>
      <c r="I157" s="83">
        <v>0</v>
      </c>
      <c r="J157" s="83">
        <v>0</v>
      </c>
      <c r="K157" s="83">
        <f>L157+M157</f>
        <v>0</v>
      </c>
      <c r="L157" s="83">
        <v>0</v>
      </c>
      <c r="M157" s="83">
        <v>0</v>
      </c>
      <c r="N157" s="83">
        <f>O157+P157</f>
        <v>12</v>
      </c>
      <c r="O157" s="83">
        <v>6</v>
      </c>
      <c r="P157" s="83">
        <v>6</v>
      </c>
      <c r="Q157" s="85">
        <f>R157+S157</f>
        <v>14</v>
      </c>
      <c r="R157" s="85">
        <v>7</v>
      </c>
      <c r="S157" s="85">
        <v>7</v>
      </c>
    </row>
    <row r="158" spans="1:19" x14ac:dyDescent="0.3">
      <c r="A158" s="162"/>
      <c r="B158" s="164"/>
      <c r="C158" s="3">
        <v>97</v>
      </c>
      <c r="D158" s="4" t="s">
        <v>60</v>
      </c>
      <c r="E158" s="85">
        <f>F158+G158</f>
        <v>522</v>
      </c>
      <c r="F158" s="85">
        <f>I158+L158+O158+R158</f>
        <v>223</v>
      </c>
      <c r="G158" s="85">
        <f>J158+M158+P158+S158</f>
        <v>299</v>
      </c>
      <c r="H158" s="85">
        <f>I158+J158</f>
        <v>47</v>
      </c>
      <c r="I158" s="83">
        <v>23</v>
      </c>
      <c r="J158" s="83">
        <v>24</v>
      </c>
      <c r="K158" s="83">
        <f>L158+M158</f>
        <v>44</v>
      </c>
      <c r="L158" s="83">
        <v>20</v>
      </c>
      <c r="M158" s="83">
        <v>24</v>
      </c>
      <c r="N158" s="83">
        <f>O158+P158</f>
        <v>392</v>
      </c>
      <c r="O158" s="83">
        <v>161</v>
      </c>
      <c r="P158" s="83">
        <v>231</v>
      </c>
      <c r="Q158" s="85">
        <f>R158+S158</f>
        <v>39</v>
      </c>
      <c r="R158" s="85">
        <v>19</v>
      </c>
      <c r="S158" s="85">
        <v>20</v>
      </c>
    </row>
    <row r="159" spans="1:19" s="152" customFormat="1" ht="37.5" x14ac:dyDescent="0.25">
      <c r="A159" s="68">
        <v>40</v>
      </c>
      <c r="B159" s="156"/>
      <c r="C159" s="157"/>
      <c r="D159" s="158" t="s">
        <v>79</v>
      </c>
      <c r="E159" s="159">
        <v>483</v>
      </c>
      <c r="F159" s="160" t="s">
        <v>80</v>
      </c>
      <c r="G159" s="160" t="s">
        <v>80</v>
      </c>
      <c r="H159" s="160" t="s">
        <v>80</v>
      </c>
      <c r="I159" s="160" t="s">
        <v>80</v>
      </c>
      <c r="J159" s="160" t="s">
        <v>80</v>
      </c>
      <c r="K159" s="160" t="s">
        <v>80</v>
      </c>
      <c r="L159" s="160" t="s">
        <v>80</v>
      </c>
      <c r="M159" s="160" t="s">
        <v>80</v>
      </c>
      <c r="N159" s="160" t="s">
        <v>80</v>
      </c>
      <c r="O159" s="160" t="s">
        <v>80</v>
      </c>
      <c r="P159" s="160" t="s">
        <v>80</v>
      </c>
      <c r="Q159" s="160" t="s">
        <v>80</v>
      </c>
      <c r="R159" s="160" t="s">
        <v>80</v>
      </c>
      <c r="S159" s="160" t="s">
        <v>80</v>
      </c>
    </row>
    <row r="160" spans="1:19" s="90" customFormat="1" x14ac:dyDescent="0.3">
      <c r="A160" s="173" t="s">
        <v>78</v>
      </c>
      <c r="B160" s="174"/>
      <c r="C160" s="174"/>
      <c r="D160" s="175"/>
      <c r="E160" s="89">
        <f>F160+G160+E159</f>
        <v>36735</v>
      </c>
      <c r="F160" s="89">
        <f>I160+L160+O160+R160</f>
        <v>12880</v>
      </c>
      <c r="G160" s="89">
        <f>J160+M160+P160+S160</f>
        <v>23372</v>
      </c>
      <c r="H160" s="89">
        <f>I160+J160</f>
        <v>5445</v>
      </c>
      <c r="I160" s="89">
        <f>+I13+I19+I26+I36+I39+I44+I48+I51+I53+I59+I61+I63+I67+I71+I78+I82+I84+I86+I89+I94+I96+I98+I100+I102+I105+I107+I113+I116+I124+I126+I130+I132+I134+I136+I141+I147+I151+I154+I156</f>
        <v>1885</v>
      </c>
      <c r="J160" s="89">
        <f>+J13+J19+J26+J36+J39+J44+J48+J51+J53+J59+J61+J63+J67+J71+J78+J82+J84+J86+J89+J94+J96+J98+J100+J102+J105+J107+J113+J116+J124+J126+J130+J132+J134+J136+J141+J147+J151+J154+J156</f>
        <v>3560</v>
      </c>
      <c r="K160" s="89">
        <f>L160+M160</f>
        <v>7025</v>
      </c>
      <c r="L160" s="89">
        <f>+L13+L19+L26+L36+L39+L44+L48+L51+L53+L59+L61+L63+L67+L71+L78+L82+L84+L86+L89+L94+L96+L98+L100+L102+L105+L107+L113+L116+L124+L126+L130+L132+L134+L136+L141+L147+L151+L154+L156</f>
        <v>2475</v>
      </c>
      <c r="M160" s="89">
        <f>+M13+M19+M26+M36+M39+M44+M48+M51+M53+M59+M61+M63+M67+M71+M78+M82+M84+M86+M89+M94+M96+M98+M100+M102+M105+M107+M113+M116+M124+M126+M130+M132+M134+M136+M141+M147+M151+M154+M156</f>
        <v>4550</v>
      </c>
      <c r="N160" s="89">
        <f>O160+P160</f>
        <v>15172</v>
      </c>
      <c r="O160" s="89">
        <f>+O13+O19+O26+O36+O39+O44+O48+O51+O53+O59+O61+O63+O67+O71+O78+O82+O84+O86+O89+O94+O96+O98+O100+O102+O105+O107+O113+O116+O124+O126+O130+O132+O134+O136+O141+O147+O151+O154+O156</f>
        <v>5453</v>
      </c>
      <c r="P160" s="89">
        <f>+P13+P19+P26+P36+P39+P44+P48+P51+P53+P59+P61+P63+P67+P71+P78+P82+P84+P86+P89+P94+P96+P98+P100+P102+P105+P107+P113+P116+P124+P126+P130+P132+P134+P136+P141+P147+P151+P154+P156</f>
        <v>9719</v>
      </c>
      <c r="Q160" s="89">
        <f>R160+S160</f>
        <v>8610</v>
      </c>
      <c r="R160" s="89">
        <f>+R13+R19+R26+R36+R39+R44+R48+R51+R53+R59+R61+R63+R67+R71+R78+R82+R84+R86+R89+R94+R96+R98+R100+R102+R105+R107+R113+R116+R124+R126+R130+R132+R134+R136+R141+R147+R151+R154+R156</f>
        <v>3067</v>
      </c>
      <c r="S160" s="89">
        <f>+S13+S19+S26+S36+S39+S44+S48+S51+S53+S59+S61+S63+S67+S71+S78+S82+S84+S86+S89+S94+S96+S98+S100+S102+S105+S107+S113+S116+S124+S126+S130+S132+S134+S136+S141+S147+S151+S154+S156</f>
        <v>5543</v>
      </c>
    </row>
  </sheetData>
  <mergeCells count="70">
    <mergeCell ref="A37:A38"/>
    <mergeCell ref="B37:B38"/>
    <mergeCell ref="B108:B112"/>
    <mergeCell ref="B103:B104"/>
    <mergeCell ref="B40:B43"/>
    <mergeCell ref="A54:A58"/>
    <mergeCell ref="B54:B58"/>
    <mergeCell ref="A72:A77"/>
    <mergeCell ref="B72:B77"/>
    <mergeCell ref="A45:A47"/>
    <mergeCell ref="B45:B47"/>
    <mergeCell ref="A40:A43"/>
    <mergeCell ref="R10:S10"/>
    <mergeCell ref="A20:A25"/>
    <mergeCell ref="B20:B25"/>
    <mergeCell ref="A27:A35"/>
    <mergeCell ref="B27:B35"/>
    <mergeCell ref="H10:H11"/>
    <mergeCell ref="I10:J10"/>
    <mergeCell ref="H9:J9"/>
    <mergeCell ref="K9:M9"/>
    <mergeCell ref="N9:P9"/>
    <mergeCell ref="A114:A115"/>
    <mergeCell ref="A5:S5"/>
    <mergeCell ref="K10:K11"/>
    <mergeCell ref="L10:M10"/>
    <mergeCell ref="N10:N11"/>
    <mergeCell ref="O10:P10"/>
    <mergeCell ref="Q10:Q11"/>
    <mergeCell ref="A8:A11"/>
    <mergeCell ref="B8:B11"/>
    <mergeCell ref="C8:C11"/>
    <mergeCell ref="D8:D11"/>
    <mergeCell ref="E8:G9"/>
    <mergeCell ref="H8:S8"/>
    <mergeCell ref="Q9:S9"/>
    <mergeCell ref="E10:E11"/>
    <mergeCell ref="F10:G10"/>
    <mergeCell ref="B127:B129"/>
    <mergeCell ref="A14:A18"/>
    <mergeCell ref="B14:B18"/>
    <mergeCell ref="A160:D160"/>
    <mergeCell ref="A64:A66"/>
    <mergeCell ref="B64:B66"/>
    <mergeCell ref="A68:A70"/>
    <mergeCell ref="B68:B70"/>
    <mergeCell ref="A79:A81"/>
    <mergeCell ref="B79:B81"/>
    <mergeCell ref="A87:A88"/>
    <mergeCell ref="B87:B88"/>
    <mergeCell ref="A90:A93"/>
    <mergeCell ref="B90:B93"/>
    <mergeCell ref="A103:A104"/>
    <mergeCell ref="A108:A112"/>
    <mergeCell ref="A49:A50"/>
    <mergeCell ref="B49:B50"/>
    <mergeCell ref="A157:A158"/>
    <mergeCell ref="B157:B158"/>
    <mergeCell ref="A152:A153"/>
    <mergeCell ref="B152:B153"/>
    <mergeCell ref="A137:A140"/>
    <mergeCell ref="B137:B140"/>
    <mergeCell ref="A142:A146"/>
    <mergeCell ref="B142:B146"/>
    <mergeCell ref="A148:A150"/>
    <mergeCell ref="B148:B150"/>
    <mergeCell ref="B114:B115"/>
    <mergeCell ref="A117:A123"/>
    <mergeCell ref="B117:B123"/>
    <mergeCell ref="A127:A129"/>
  </mergeCells>
  <pageMargins left="0.31496062992125984" right="0.31496062992125984" top="0.35433070866141736" bottom="0.35433070866141736" header="0.31496062992125984" footer="0.31496062992125984"/>
  <pageSetup paperSize="9" scale="5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8"/>
  <sheetViews>
    <sheetView topLeftCell="A25" zoomScale="90" zoomScaleNormal="90" workbookViewId="0">
      <selection activeCell="D26" sqref="D26"/>
    </sheetView>
  </sheetViews>
  <sheetFormatPr defaultRowHeight="18.75" x14ac:dyDescent="0.3"/>
  <cols>
    <col min="1" max="1" width="6.28515625" style="99" customWidth="1"/>
    <col min="2" max="2" width="15.5703125" style="99" customWidth="1"/>
    <col min="3" max="3" width="38.85546875" style="119" customWidth="1"/>
    <col min="4" max="4" width="17.140625" style="99" customWidth="1"/>
    <col min="5" max="5" width="9.140625" style="103"/>
    <col min="6" max="6" width="11.5703125" style="103" customWidth="1"/>
    <col min="7" max="16384" width="9.140625" style="103"/>
  </cols>
  <sheetData>
    <row r="1" spans="1:14" x14ac:dyDescent="0.3">
      <c r="C1" s="100"/>
      <c r="D1" s="101"/>
      <c r="E1" s="102"/>
      <c r="F1" s="102"/>
      <c r="G1" s="102"/>
      <c r="H1" s="102"/>
      <c r="I1" s="102"/>
    </row>
    <row r="2" spans="1:14" ht="44.25" customHeight="1" x14ac:dyDescent="0.3">
      <c r="A2" s="193" t="s">
        <v>90</v>
      </c>
      <c r="B2" s="193"/>
      <c r="C2" s="193"/>
      <c r="D2" s="193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3" spans="1:14" x14ac:dyDescent="0.3">
      <c r="C3" s="105"/>
      <c r="D3" s="106"/>
      <c r="E3" s="102"/>
      <c r="F3" s="102"/>
      <c r="G3" s="102"/>
      <c r="H3" s="102"/>
      <c r="I3" s="102"/>
    </row>
    <row r="4" spans="1:14" x14ac:dyDescent="0.3">
      <c r="C4" s="105" t="s">
        <v>81</v>
      </c>
      <c r="D4" s="106"/>
      <c r="E4" s="102"/>
      <c r="F4" s="102"/>
      <c r="G4" s="102"/>
      <c r="H4" s="102"/>
      <c r="I4" s="102"/>
    </row>
    <row r="5" spans="1:14" x14ac:dyDescent="0.3">
      <c r="C5" s="100"/>
      <c r="D5" s="101"/>
      <c r="E5" s="102"/>
      <c r="F5" s="102"/>
      <c r="G5" s="102"/>
      <c r="H5" s="102"/>
      <c r="I5" s="102"/>
    </row>
    <row r="6" spans="1:14" ht="37.5" customHeight="1" x14ac:dyDescent="0.3">
      <c r="A6" s="194" t="s">
        <v>5</v>
      </c>
      <c r="B6" s="194" t="s">
        <v>9</v>
      </c>
      <c r="C6" s="194" t="s">
        <v>82</v>
      </c>
      <c r="D6" s="195" t="s">
        <v>87</v>
      </c>
      <c r="E6" s="102"/>
      <c r="F6" s="102"/>
      <c r="G6" s="102"/>
      <c r="H6" s="102"/>
      <c r="I6" s="102"/>
    </row>
    <row r="7" spans="1:14" ht="61.5" customHeight="1" x14ac:dyDescent="0.3">
      <c r="A7" s="194"/>
      <c r="B7" s="194"/>
      <c r="C7" s="194"/>
      <c r="D7" s="196"/>
      <c r="E7" s="102"/>
      <c r="F7" s="102"/>
      <c r="G7" s="102"/>
      <c r="H7" s="102"/>
      <c r="I7" s="102"/>
      <c r="J7" s="107"/>
    </row>
    <row r="8" spans="1:14" s="112" customFormat="1" x14ac:dyDescent="0.25">
      <c r="A8" s="49">
        <v>1</v>
      </c>
      <c r="B8" s="49">
        <v>2</v>
      </c>
      <c r="C8" s="108">
        <v>3</v>
      </c>
      <c r="D8" s="109">
        <v>4</v>
      </c>
      <c r="E8" s="110"/>
      <c r="F8" s="110"/>
      <c r="G8" s="111"/>
      <c r="H8" s="110"/>
      <c r="I8" s="110"/>
      <c r="J8" s="110"/>
    </row>
    <row r="9" spans="1:14" ht="21.75" customHeight="1" x14ac:dyDescent="0.3">
      <c r="A9" s="51">
        <v>1</v>
      </c>
      <c r="B9" s="51">
        <v>1</v>
      </c>
      <c r="C9" s="113" t="s">
        <v>18</v>
      </c>
      <c r="D9" s="114">
        <f>+'Дневной стационар'!E13</f>
        <v>2328</v>
      </c>
      <c r="E9" s="115"/>
      <c r="F9" s="116"/>
      <c r="G9" s="116"/>
    </row>
    <row r="10" spans="1:14" ht="21.75" customHeight="1" x14ac:dyDescent="0.3">
      <c r="A10" s="51">
        <f>+A9+1</f>
        <v>2</v>
      </c>
      <c r="B10" s="51">
        <v>2</v>
      </c>
      <c r="C10" s="113" t="s">
        <v>19</v>
      </c>
      <c r="D10" s="114">
        <f>+'Дневной стационар'!E19</f>
        <v>450</v>
      </c>
      <c r="E10" s="115"/>
      <c r="F10" s="115"/>
      <c r="G10" s="116"/>
    </row>
    <row r="11" spans="1:14" ht="21.75" customHeight="1" x14ac:dyDescent="0.3">
      <c r="A11" s="51">
        <f t="shared" ref="A11:A47" si="0">+A10+1</f>
        <v>3</v>
      </c>
      <c r="B11" s="117">
        <v>11</v>
      </c>
      <c r="C11" s="113" t="s">
        <v>20</v>
      </c>
      <c r="D11" s="114">
        <f>+'Дневной стационар'!E26</f>
        <v>2591</v>
      </c>
      <c r="E11" s="115"/>
      <c r="F11" s="115"/>
      <c r="G11" s="115"/>
    </row>
    <row r="12" spans="1:14" ht="21.75" customHeight="1" x14ac:dyDescent="0.3">
      <c r="A12" s="51">
        <f t="shared" si="0"/>
        <v>4</v>
      </c>
      <c r="B12" s="51">
        <v>17</v>
      </c>
      <c r="C12" s="113" t="s">
        <v>21</v>
      </c>
      <c r="D12" s="114">
        <f>+'Дневной стационар'!E36</f>
        <v>160</v>
      </c>
      <c r="E12" s="115"/>
      <c r="F12" s="115"/>
      <c r="G12" s="115"/>
    </row>
    <row r="13" spans="1:14" s="119" customFormat="1" ht="21.75" customHeight="1" x14ac:dyDescent="0.3">
      <c r="A13" s="51">
        <f t="shared" si="0"/>
        <v>5</v>
      </c>
      <c r="B13" s="117">
        <v>21</v>
      </c>
      <c r="C13" s="113" t="s">
        <v>22</v>
      </c>
      <c r="D13" s="114">
        <f>+'Дневной стационар'!E39</f>
        <v>1198</v>
      </c>
      <c r="E13" s="118"/>
      <c r="F13" s="118"/>
      <c r="G13" s="118"/>
    </row>
    <row r="14" spans="1:14" s="119" customFormat="1" ht="21.75" customHeight="1" x14ac:dyDescent="0.3">
      <c r="A14" s="51">
        <f t="shared" si="0"/>
        <v>6</v>
      </c>
      <c r="B14" s="117">
        <v>23</v>
      </c>
      <c r="C14" s="113" t="s">
        <v>23</v>
      </c>
      <c r="D14" s="114">
        <f>+'Дневной стационар'!E44</f>
        <v>382</v>
      </c>
      <c r="E14" s="118"/>
      <c r="F14" s="118"/>
      <c r="G14" s="118"/>
    </row>
    <row r="15" spans="1:14" s="119" customFormat="1" ht="21.75" customHeight="1" x14ac:dyDescent="0.3">
      <c r="A15" s="51">
        <f t="shared" si="0"/>
        <v>7</v>
      </c>
      <c r="B15" s="117">
        <v>24</v>
      </c>
      <c r="C15" s="113" t="s">
        <v>24</v>
      </c>
      <c r="D15" s="114">
        <f>+'Дневной стационар'!E48</f>
        <v>211</v>
      </c>
      <c r="E15" s="118"/>
      <c r="F15" s="118"/>
      <c r="G15" s="118"/>
    </row>
    <row r="16" spans="1:14" ht="21.75" customHeight="1" x14ac:dyDescent="0.3">
      <c r="A16" s="51">
        <f t="shared" si="0"/>
        <v>8</v>
      </c>
      <c r="B16" s="117">
        <v>25</v>
      </c>
      <c r="C16" s="113" t="s">
        <v>25</v>
      </c>
      <c r="D16" s="114">
        <f>+'Дневной стационар'!E51</f>
        <v>49</v>
      </c>
      <c r="E16" s="115"/>
      <c r="F16" s="115"/>
      <c r="G16" s="116"/>
    </row>
    <row r="17" spans="1:7" s="119" customFormat="1" x14ac:dyDescent="0.3">
      <c r="A17" s="51">
        <f t="shared" si="0"/>
        <v>9</v>
      </c>
      <c r="B17" s="117">
        <v>26</v>
      </c>
      <c r="C17" s="113" t="s">
        <v>26</v>
      </c>
      <c r="D17" s="114">
        <f>+'Дневной стационар'!E53</f>
        <v>1148</v>
      </c>
      <c r="E17" s="118"/>
      <c r="F17" s="118"/>
      <c r="G17" s="118"/>
    </row>
    <row r="18" spans="1:7" s="119" customFormat="1" x14ac:dyDescent="0.3">
      <c r="A18" s="51">
        <f t="shared" si="0"/>
        <v>10</v>
      </c>
      <c r="B18" s="117">
        <v>27</v>
      </c>
      <c r="C18" s="113" t="s">
        <v>27</v>
      </c>
      <c r="D18" s="114">
        <f>+'Дневной стационар'!E59</f>
        <v>377</v>
      </c>
      <c r="E18" s="118"/>
      <c r="F18" s="118"/>
      <c r="G18" s="118"/>
    </row>
    <row r="19" spans="1:7" x14ac:dyDescent="0.3">
      <c r="A19" s="51">
        <f t="shared" si="0"/>
        <v>11</v>
      </c>
      <c r="B19" s="117">
        <v>32</v>
      </c>
      <c r="C19" s="113" t="s">
        <v>28</v>
      </c>
      <c r="D19" s="114">
        <f>+'Дневной стационар'!E61</f>
        <v>757</v>
      </c>
      <c r="E19" s="115"/>
      <c r="F19" s="115"/>
      <c r="G19" s="115"/>
    </row>
    <row r="20" spans="1:7" s="119" customFormat="1" x14ac:dyDescent="0.3">
      <c r="A20" s="51">
        <f t="shared" si="0"/>
        <v>12</v>
      </c>
      <c r="B20" s="117">
        <v>34</v>
      </c>
      <c r="C20" s="113" t="s">
        <v>29</v>
      </c>
      <c r="D20" s="114">
        <f>+'Дневной стационар'!E63</f>
        <v>268</v>
      </c>
      <c r="E20" s="118"/>
      <c r="F20" s="118"/>
      <c r="G20" s="118"/>
    </row>
    <row r="21" spans="1:7" s="119" customFormat="1" x14ac:dyDescent="0.3">
      <c r="A21" s="51">
        <f t="shared" si="0"/>
        <v>13</v>
      </c>
      <c r="B21" s="117">
        <v>37</v>
      </c>
      <c r="C21" s="113" t="s">
        <v>30</v>
      </c>
      <c r="D21" s="114">
        <f>+'Дневной стационар'!E67</f>
        <v>623</v>
      </c>
      <c r="E21" s="118"/>
      <c r="F21" s="118"/>
      <c r="G21" s="118"/>
    </row>
    <row r="22" spans="1:7" s="119" customFormat="1" x14ac:dyDescent="0.3">
      <c r="A22" s="51">
        <f t="shared" si="0"/>
        <v>14</v>
      </c>
      <c r="B22" s="117">
        <v>40</v>
      </c>
      <c r="C22" s="120" t="s">
        <v>31</v>
      </c>
      <c r="D22" s="114">
        <f>+'Дневной стационар'!E71</f>
        <v>588</v>
      </c>
      <c r="E22" s="118"/>
      <c r="F22" s="118"/>
      <c r="G22" s="118"/>
    </row>
    <row r="23" spans="1:7" s="119" customFormat="1" x14ac:dyDescent="0.3">
      <c r="A23" s="51">
        <f t="shared" si="0"/>
        <v>15</v>
      </c>
      <c r="B23" s="117">
        <v>42</v>
      </c>
      <c r="C23" s="120" t="s">
        <v>32</v>
      </c>
      <c r="D23" s="114">
        <f>+'Дневной стационар'!E78</f>
        <v>668</v>
      </c>
      <c r="E23" s="118"/>
      <c r="F23" s="118"/>
      <c r="G23" s="118"/>
    </row>
    <row r="24" spans="1:7" s="119" customFormat="1" x14ac:dyDescent="0.3">
      <c r="A24" s="51">
        <f t="shared" si="0"/>
        <v>16</v>
      </c>
      <c r="B24" s="117">
        <v>45</v>
      </c>
      <c r="C24" s="120" t="s">
        <v>33</v>
      </c>
      <c r="D24" s="114">
        <f>+'Дневной стационар'!E82</f>
        <v>912</v>
      </c>
      <c r="E24" s="118"/>
      <c r="F24" s="118"/>
      <c r="G24" s="118"/>
    </row>
    <row r="25" spans="1:7" s="119" customFormat="1" x14ac:dyDescent="0.3">
      <c r="A25" s="51">
        <f t="shared" si="0"/>
        <v>17</v>
      </c>
      <c r="B25" s="117">
        <v>46</v>
      </c>
      <c r="C25" s="120" t="s">
        <v>88</v>
      </c>
      <c r="D25" s="114">
        <f>+'Дневной стационар'!E84</f>
        <v>90</v>
      </c>
      <c r="E25" s="118"/>
      <c r="F25" s="118"/>
      <c r="G25" s="118"/>
    </row>
    <row r="26" spans="1:7" s="119" customFormat="1" x14ac:dyDescent="0.3">
      <c r="A26" s="51">
        <f t="shared" si="0"/>
        <v>18</v>
      </c>
      <c r="B26" s="51">
        <v>50</v>
      </c>
      <c r="C26" s="113" t="s">
        <v>34</v>
      </c>
      <c r="D26" s="114">
        <f>+'Дневной стационар'!E86</f>
        <v>4461</v>
      </c>
      <c r="E26" s="118"/>
      <c r="F26" s="118"/>
      <c r="G26" s="118"/>
    </row>
    <row r="27" spans="1:7" s="119" customFormat="1" x14ac:dyDescent="0.3">
      <c r="A27" s="51">
        <f t="shared" si="0"/>
        <v>19</v>
      </c>
      <c r="B27" s="51">
        <v>52</v>
      </c>
      <c r="C27" s="113" t="s">
        <v>83</v>
      </c>
      <c r="D27" s="114">
        <f>+'Дневной стационар'!E89</f>
        <v>1614</v>
      </c>
      <c r="E27" s="118"/>
      <c r="F27" s="118"/>
      <c r="G27" s="118"/>
    </row>
    <row r="28" spans="1:7" s="119" customFormat="1" x14ac:dyDescent="0.3">
      <c r="A28" s="51">
        <f t="shared" si="0"/>
        <v>20</v>
      </c>
      <c r="B28" s="117">
        <v>54</v>
      </c>
      <c r="C28" s="113" t="s">
        <v>36</v>
      </c>
      <c r="D28" s="114">
        <f>+'Дневной стационар'!E94</f>
        <v>340</v>
      </c>
      <c r="E28" s="118"/>
      <c r="F28" s="118"/>
      <c r="G28" s="118"/>
    </row>
    <row r="29" spans="1:7" s="119" customFormat="1" x14ac:dyDescent="0.3">
      <c r="A29" s="51">
        <f t="shared" si="0"/>
        <v>21</v>
      </c>
      <c r="B29" s="117">
        <v>55</v>
      </c>
      <c r="C29" s="113" t="s">
        <v>37</v>
      </c>
      <c r="D29" s="114">
        <f>+'Дневной стационар'!E96</f>
        <v>300</v>
      </c>
      <c r="E29" s="118"/>
      <c r="F29" s="118"/>
      <c r="G29" s="118"/>
    </row>
    <row r="30" spans="1:7" s="119" customFormat="1" ht="37.5" x14ac:dyDescent="0.3">
      <c r="A30" s="51">
        <f t="shared" si="0"/>
        <v>22</v>
      </c>
      <c r="B30" s="117">
        <v>133</v>
      </c>
      <c r="C30" s="113" t="s">
        <v>38</v>
      </c>
      <c r="D30" s="114">
        <f>+'Дневной стационар'!E98</f>
        <v>3</v>
      </c>
      <c r="E30" s="118"/>
      <c r="F30" s="118"/>
      <c r="G30" s="118"/>
    </row>
    <row r="31" spans="1:7" s="119" customFormat="1" ht="37.5" x14ac:dyDescent="0.3">
      <c r="A31" s="51">
        <f t="shared" si="0"/>
        <v>23</v>
      </c>
      <c r="B31" s="117">
        <v>153</v>
      </c>
      <c r="C31" s="113" t="s">
        <v>39</v>
      </c>
      <c r="D31" s="114">
        <f>+'Дневной стационар'!E100</f>
        <v>250</v>
      </c>
      <c r="E31" s="118"/>
      <c r="F31" s="118"/>
      <c r="G31" s="118"/>
    </row>
    <row r="32" spans="1:7" s="119" customFormat="1" x14ac:dyDescent="0.3">
      <c r="A32" s="51">
        <f t="shared" si="0"/>
        <v>24</v>
      </c>
      <c r="B32" s="117">
        <v>154</v>
      </c>
      <c r="C32" s="113" t="s">
        <v>89</v>
      </c>
      <c r="D32" s="114">
        <f>+'Дневной стационар'!E102</f>
        <v>991</v>
      </c>
      <c r="E32" s="118"/>
      <c r="F32" s="118"/>
      <c r="G32" s="118"/>
    </row>
    <row r="33" spans="1:7" s="119" customFormat="1" ht="37.5" x14ac:dyDescent="0.3">
      <c r="A33" s="51">
        <f t="shared" si="0"/>
        <v>25</v>
      </c>
      <c r="B33" s="117">
        <v>156</v>
      </c>
      <c r="C33" s="113" t="s">
        <v>41</v>
      </c>
      <c r="D33" s="114">
        <f>+'Дневной стационар'!E105</f>
        <v>585</v>
      </c>
      <c r="E33" s="118"/>
      <c r="F33" s="118"/>
      <c r="G33" s="118"/>
    </row>
    <row r="34" spans="1:7" s="119" customFormat="1" x14ac:dyDescent="0.3">
      <c r="A34" s="51">
        <f t="shared" si="0"/>
        <v>26</v>
      </c>
      <c r="B34" s="117">
        <v>157</v>
      </c>
      <c r="C34" s="113" t="s">
        <v>42</v>
      </c>
      <c r="D34" s="114">
        <f>+'Дневной стационар'!E107</f>
        <v>1478</v>
      </c>
      <c r="E34" s="118"/>
      <c r="F34" s="118"/>
      <c r="G34" s="118"/>
    </row>
    <row r="35" spans="1:7" s="119" customFormat="1" ht="37.5" x14ac:dyDescent="0.3">
      <c r="A35" s="51">
        <f t="shared" si="0"/>
        <v>27</v>
      </c>
      <c r="B35" s="117">
        <v>171</v>
      </c>
      <c r="C35" s="121" t="s">
        <v>84</v>
      </c>
      <c r="D35" s="114">
        <f>+'Дневной стационар'!E113</f>
        <v>14</v>
      </c>
      <c r="E35" s="118"/>
      <c r="F35" s="118"/>
      <c r="G35" s="118"/>
    </row>
    <row r="36" spans="1:7" s="119" customFormat="1" x14ac:dyDescent="0.3">
      <c r="A36" s="51">
        <f t="shared" si="0"/>
        <v>28</v>
      </c>
      <c r="B36" s="117">
        <v>188</v>
      </c>
      <c r="C36" s="122" t="s">
        <v>44</v>
      </c>
      <c r="D36" s="114">
        <f>+'Дневной стационар'!E116</f>
        <v>5292</v>
      </c>
      <c r="E36" s="118"/>
      <c r="F36" s="118"/>
      <c r="G36" s="118"/>
    </row>
    <row r="37" spans="1:7" s="119" customFormat="1" x14ac:dyDescent="0.3">
      <c r="A37" s="51">
        <f t="shared" si="0"/>
        <v>29</v>
      </c>
      <c r="B37" s="117">
        <v>190</v>
      </c>
      <c r="C37" s="122" t="s">
        <v>45</v>
      </c>
      <c r="D37" s="114">
        <f>+'Дневной стационар'!E124</f>
        <v>132</v>
      </c>
      <c r="E37" s="118"/>
      <c r="F37" s="118"/>
      <c r="G37" s="118"/>
    </row>
    <row r="38" spans="1:7" s="119" customFormat="1" x14ac:dyDescent="0.3">
      <c r="A38" s="51">
        <f t="shared" si="0"/>
        <v>30</v>
      </c>
      <c r="B38" s="117">
        <v>197</v>
      </c>
      <c r="C38" s="122" t="s">
        <v>46</v>
      </c>
      <c r="D38" s="114">
        <f>+'Дневной стационар'!E126</f>
        <v>0</v>
      </c>
      <c r="E38" s="118"/>
      <c r="F38" s="118"/>
      <c r="G38" s="118"/>
    </row>
    <row r="39" spans="1:7" s="119" customFormat="1" x14ac:dyDescent="0.3">
      <c r="A39" s="51">
        <f t="shared" si="0"/>
        <v>31</v>
      </c>
      <c r="B39" s="117">
        <v>198</v>
      </c>
      <c r="C39" s="122" t="s">
        <v>47</v>
      </c>
      <c r="D39" s="114">
        <f>+'Дневной стационар'!E130</f>
        <v>1497</v>
      </c>
      <c r="E39" s="118"/>
      <c r="F39" s="118"/>
      <c r="G39" s="118"/>
    </row>
    <row r="40" spans="1:7" s="119" customFormat="1" x14ac:dyDescent="0.3">
      <c r="A40" s="51">
        <f t="shared" si="0"/>
        <v>32</v>
      </c>
      <c r="B40" s="117">
        <v>208</v>
      </c>
      <c r="C40" s="122" t="s">
        <v>48</v>
      </c>
      <c r="D40" s="114">
        <f>+'Дневной стационар'!E132</f>
        <v>3</v>
      </c>
      <c r="E40" s="118"/>
      <c r="F40" s="118"/>
      <c r="G40" s="118"/>
    </row>
    <row r="41" spans="1:7" s="119" customFormat="1" x14ac:dyDescent="0.3">
      <c r="A41" s="51">
        <f t="shared" si="0"/>
        <v>33</v>
      </c>
      <c r="B41" s="117">
        <v>222</v>
      </c>
      <c r="C41" s="122" t="s">
        <v>49</v>
      </c>
      <c r="D41" s="114">
        <f>+'Дневной стационар'!E134</f>
        <v>61</v>
      </c>
      <c r="E41" s="118"/>
      <c r="F41" s="118"/>
      <c r="G41" s="118"/>
    </row>
    <row r="42" spans="1:7" s="119" customFormat="1" x14ac:dyDescent="0.3">
      <c r="A42" s="51">
        <f t="shared" si="0"/>
        <v>34</v>
      </c>
      <c r="B42" s="51">
        <v>225</v>
      </c>
      <c r="C42" s="121" t="s">
        <v>85</v>
      </c>
      <c r="D42" s="114">
        <f>+'Дневной стационар'!E136</f>
        <v>1200</v>
      </c>
      <c r="E42" s="118"/>
      <c r="F42" s="118"/>
      <c r="G42" s="118"/>
    </row>
    <row r="43" spans="1:7" s="119" customFormat="1" ht="56.25" x14ac:dyDescent="0.3">
      <c r="A43" s="51">
        <f t="shared" si="0"/>
        <v>35</v>
      </c>
      <c r="B43" s="51">
        <v>226</v>
      </c>
      <c r="C43" s="121" t="s">
        <v>51</v>
      </c>
      <c r="D43" s="114">
        <f>+'Дневной стационар'!E141</f>
        <v>2111</v>
      </c>
      <c r="E43" s="118"/>
      <c r="F43" s="118"/>
      <c r="G43" s="118"/>
    </row>
    <row r="44" spans="1:7" s="119" customFormat="1" x14ac:dyDescent="0.3">
      <c r="A44" s="51">
        <f t="shared" si="0"/>
        <v>36</v>
      </c>
      <c r="B44" s="117">
        <v>227</v>
      </c>
      <c r="C44" s="113" t="s">
        <v>52</v>
      </c>
      <c r="D44" s="114">
        <f>+'Дневной стационар'!E147</f>
        <v>1642</v>
      </c>
      <c r="E44" s="118"/>
      <c r="F44" s="118"/>
      <c r="G44" s="118"/>
    </row>
    <row r="45" spans="1:7" s="119" customFormat="1" x14ac:dyDescent="0.3">
      <c r="A45" s="51">
        <f t="shared" si="0"/>
        <v>37</v>
      </c>
      <c r="B45" s="117">
        <v>228</v>
      </c>
      <c r="C45" s="122" t="s">
        <v>53</v>
      </c>
      <c r="D45" s="114">
        <f>+'Дневной стационар'!E151</f>
        <v>920</v>
      </c>
      <c r="E45" s="118"/>
      <c r="F45" s="118"/>
      <c r="G45" s="118"/>
    </row>
    <row r="46" spans="1:7" s="119" customFormat="1" x14ac:dyDescent="0.3">
      <c r="A46" s="51">
        <f t="shared" si="0"/>
        <v>38</v>
      </c>
      <c r="B46" s="117">
        <v>241</v>
      </c>
      <c r="C46" s="122" t="s">
        <v>54</v>
      </c>
      <c r="D46" s="114">
        <f>+'Дневной стационар'!E154</f>
        <v>10</v>
      </c>
      <c r="E46" s="118"/>
      <c r="F46" s="118"/>
      <c r="G46" s="118"/>
    </row>
    <row r="47" spans="1:7" s="119" customFormat="1" x14ac:dyDescent="0.3">
      <c r="A47" s="51">
        <f t="shared" si="0"/>
        <v>39</v>
      </c>
      <c r="B47" s="117">
        <v>243</v>
      </c>
      <c r="C47" s="122" t="s">
        <v>55</v>
      </c>
      <c r="D47" s="114">
        <f>+'Дневной стационар'!E156</f>
        <v>548</v>
      </c>
      <c r="E47" s="118"/>
      <c r="F47" s="118"/>
      <c r="G47" s="118"/>
    </row>
    <row r="48" spans="1:7" ht="56.25" x14ac:dyDescent="0.3">
      <c r="A48" s="51"/>
      <c r="B48" s="103"/>
      <c r="C48" s="121" t="s">
        <v>79</v>
      </c>
      <c r="D48" s="114">
        <f>+'Дневной стационар'!E159</f>
        <v>483</v>
      </c>
      <c r="E48" s="115"/>
      <c r="F48" s="115"/>
      <c r="G48" s="115"/>
    </row>
    <row r="49" spans="1:7" s="106" customFormat="1" x14ac:dyDescent="0.25">
      <c r="A49" s="190" t="s">
        <v>86</v>
      </c>
      <c r="B49" s="191"/>
      <c r="C49" s="192"/>
      <c r="D49" s="123">
        <f>SUM(D9:D48)</f>
        <v>36735</v>
      </c>
      <c r="E49" s="124"/>
      <c r="F49" s="124"/>
      <c r="G49" s="124"/>
    </row>
    <row r="50" spans="1:7" s="106" customFormat="1" x14ac:dyDescent="0.25">
      <c r="A50" s="125"/>
      <c r="B50" s="125"/>
      <c r="C50" s="125"/>
      <c r="D50" s="126"/>
      <c r="E50" s="124"/>
      <c r="F50" s="124"/>
      <c r="G50" s="124"/>
    </row>
    <row r="51" spans="1:7" x14ac:dyDescent="0.3">
      <c r="A51" s="127"/>
      <c r="B51" s="127"/>
      <c r="C51" s="128"/>
      <c r="D51" s="129"/>
      <c r="E51" s="115"/>
      <c r="F51" s="115"/>
    </row>
    <row r="52" spans="1:7" x14ac:dyDescent="0.3">
      <c r="A52" s="127"/>
      <c r="B52" s="127"/>
      <c r="C52" s="128"/>
      <c r="D52" s="129"/>
      <c r="E52" s="115"/>
      <c r="F52" s="115"/>
    </row>
    <row r="53" spans="1:7" x14ac:dyDescent="0.3">
      <c r="A53" s="127"/>
      <c r="B53" s="127"/>
      <c r="C53" s="128"/>
      <c r="D53" s="127"/>
      <c r="E53" s="115"/>
      <c r="F53" s="115"/>
    </row>
    <row r="54" spans="1:7" x14ac:dyDescent="0.3">
      <c r="A54" s="127"/>
      <c r="B54" s="127"/>
      <c r="C54" s="128"/>
      <c r="D54" s="127"/>
      <c r="E54" s="115"/>
      <c r="F54" s="115"/>
    </row>
    <row r="55" spans="1:7" x14ac:dyDescent="0.3">
      <c r="A55" s="127"/>
      <c r="B55" s="127"/>
      <c r="C55" s="128"/>
      <c r="D55" s="127"/>
      <c r="E55" s="115"/>
      <c r="F55" s="115"/>
    </row>
    <row r="56" spans="1:7" x14ac:dyDescent="0.3">
      <c r="A56" s="127"/>
      <c r="B56" s="127"/>
      <c r="C56" s="128"/>
      <c r="D56" s="127"/>
      <c r="E56" s="115"/>
      <c r="F56" s="115"/>
    </row>
    <row r="57" spans="1:7" x14ac:dyDescent="0.3">
      <c r="A57" s="127"/>
      <c r="B57" s="127"/>
      <c r="C57" s="128"/>
      <c r="D57" s="127"/>
      <c r="E57" s="115"/>
      <c r="F57" s="115"/>
    </row>
    <row r="58" spans="1:7" x14ac:dyDescent="0.3">
      <c r="A58" s="127"/>
      <c r="B58" s="127"/>
      <c r="C58" s="128"/>
      <c r="D58" s="127"/>
      <c r="E58" s="115"/>
      <c r="F58" s="115"/>
    </row>
    <row r="59" spans="1:7" x14ac:dyDescent="0.3">
      <c r="A59" s="127"/>
      <c r="B59" s="127"/>
      <c r="C59" s="128"/>
      <c r="D59" s="127"/>
      <c r="E59" s="115"/>
      <c r="F59" s="115"/>
    </row>
    <row r="60" spans="1:7" x14ac:dyDescent="0.3">
      <c r="A60" s="127"/>
      <c r="B60" s="127"/>
      <c r="C60" s="128"/>
      <c r="D60" s="127"/>
      <c r="E60" s="115"/>
      <c r="F60" s="115"/>
    </row>
    <row r="61" spans="1:7" x14ac:dyDescent="0.3">
      <c r="A61" s="127"/>
      <c r="B61" s="127"/>
      <c r="C61" s="128"/>
      <c r="D61" s="127"/>
      <c r="E61" s="115"/>
      <c r="F61" s="115"/>
    </row>
    <row r="62" spans="1:7" x14ac:dyDescent="0.3">
      <c r="A62" s="127"/>
      <c r="B62" s="127"/>
      <c r="C62" s="128"/>
      <c r="D62" s="127"/>
      <c r="E62" s="115"/>
      <c r="F62" s="115"/>
    </row>
    <row r="63" spans="1:7" x14ac:dyDescent="0.3">
      <c r="A63" s="127"/>
      <c r="B63" s="127"/>
      <c r="C63" s="128"/>
      <c r="D63" s="127"/>
      <c r="E63" s="115"/>
      <c r="F63" s="115"/>
    </row>
    <row r="64" spans="1:7" x14ac:dyDescent="0.3">
      <c r="A64" s="127"/>
      <c r="B64" s="127"/>
      <c r="C64" s="128"/>
      <c r="D64" s="127"/>
      <c r="E64" s="115"/>
      <c r="F64" s="115"/>
    </row>
    <row r="65" spans="1:6" x14ac:dyDescent="0.3">
      <c r="A65" s="127"/>
      <c r="B65" s="127"/>
      <c r="C65" s="128"/>
      <c r="D65" s="127"/>
      <c r="E65" s="115"/>
      <c r="F65" s="115"/>
    </row>
    <row r="66" spans="1:6" x14ac:dyDescent="0.3">
      <c r="A66" s="127"/>
      <c r="B66" s="127"/>
      <c r="C66" s="128"/>
      <c r="D66" s="127"/>
      <c r="E66" s="115"/>
      <c r="F66" s="115"/>
    </row>
    <row r="67" spans="1:6" x14ac:dyDescent="0.3">
      <c r="A67" s="127"/>
      <c r="B67" s="127"/>
      <c r="C67" s="128"/>
      <c r="D67" s="127"/>
      <c r="E67" s="115"/>
      <c r="F67" s="115"/>
    </row>
    <row r="68" spans="1:6" x14ac:dyDescent="0.3">
      <c r="A68" s="127"/>
      <c r="B68" s="127"/>
      <c r="C68" s="128"/>
      <c r="D68" s="127"/>
      <c r="E68" s="115"/>
      <c r="F68" s="115"/>
    </row>
    <row r="69" spans="1:6" x14ac:dyDescent="0.3">
      <c r="A69" s="127"/>
      <c r="B69" s="127"/>
      <c r="C69" s="128"/>
      <c r="D69" s="127"/>
      <c r="E69" s="115"/>
      <c r="F69" s="115"/>
    </row>
    <row r="70" spans="1:6" x14ac:dyDescent="0.3">
      <c r="A70" s="127"/>
      <c r="B70" s="127"/>
      <c r="C70" s="128"/>
      <c r="D70" s="127"/>
      <c r="E70" s="115"/>
      <c r="F70" s="115"/>
    </row>
    <row r="71" spans="1:6" x14ac:dyDescent="0.3">
      <c r="A71" s="127"/>
      <c r="B71" s="127"/>
      <c r="C71" s="128"/>
      <c r="D71" s="127"/>
      <c r="E71" s="115"/>
      <c r="F71" s="115"/>
    </row>
    <row r="72" spans="1:6" x14ac:dyDescent="0.3">
      <c r="A72" s="127"/>
      <c r="B72" s="127"/>
      <c r="C72" s="128"/>
      <c r="D72" s="127"/>
      <c r="E72" s="115"/>
      <c r="F72" s="115"/>
    </row>
    <row r="73" spans="1:6" x14ac:dyDescent="0.3">
      <c r="A73" s="127"/>
      <c r="B73" s="127"/>
      <c r="C73" s="128"/>
      <c r="D73" s="127"/>
      <c r="E73" s="115"/>
      <c r="F73" s="115"/>
    </row>
    <row r="74" spans="1:6" x14ac:dyDescent="0.3">
      <c r="A74" s="127"/>
      <c r="B74" s="127"/>
      <c r="C74" s="128"/>
      <c r="D74" s="127"/>
      <c r="E74" s="115"/>
      <c r="F74" s="115"/>
    </row>
    <row r="75" spans="1:6" x14ac:dyDescent="0.3">
      <c r="A75" s="127"/>
      <c r="B75" s="127"/>
      <c r="C75" s="128"/>
      <c r="D75" s="127"/>
      <c r="E75" s="115"/>
      <c r="F75" s="115"/>
    </row>
    <row r="76" spans="1:6" x14ac:dyDescent="0.3">
      <c r="A76" s="127"/>
      <c r="B76" s="127"/>
      <c r="C76" s="128"/>
      <c r="D76" s="127"/>
      <c r="E76" s="115"/>
      <c r="F76" s="115"/>
    </row>
    <row r="77" spans="1:6" x14ac:dyDescent="0.3">
      <c r="A77" s="127"/>
      <c r="B77" s="127"/>
      <c r="C77" s="128"/>
      <c r="D77" s="127"/>
      <c r="E77" s="115"/>
      <c r="F77" s="115"/>
    </row>
    <row r="78" spans="1:6" x14ac:dyDescent="0.3">
      <c r="A78" s="127"/>
      <c r="B78" s="127"/>
      <c r="C78" s="128"/>
      <c r="D78" s="127"/>
      <c r="E78" s="115"/>
      <c r="F78" s="115"/>
    </row>
    <row r="79" spans="1:6" x14ac:dyDescent="0.3">
      <c r="A79" s="127"/>
      <c r="B79" s="127"/>
      <c r="C79" s="128"/>
      <c r="D79" s="127"/>
      <c r="E79" s="115"/>
      <c r="F79" s="115"/>
    </row>
    <row r="80" spans="1:6" x14ac:dyDescent="0.3">
      <c r="A80" s="127"/>
      <c r="B80" s="127"/>
      <c r="C80" s="128"/>
      <c r="D80" s="127"/>
      <c r="E80" s="115"/>
      <c r="F80" s="115"/>
    </row>
    <row r="81" spans="1:6" x14ac:dyDescent="0.3">
      <c r="A81" s="127"/>
      <c r="B81" s="127"/>
      <c r="C81" s="128"/>
      <c r="D81" s="127"/>
      <c r="E81" s="115"/>
      <c r="F81" s="115"/>
    </row>
    <row r="82" spans="1:6" x14ac:dyDescent="0.3">
      <c r="A82" s="127"/>
      <c r="B82" s="127"/>
      <c r="C82" s="128"/>
      <c r="D82" s="127"/>
      <c r="E82" s="115"/>
      <c r="F82" s="115"/>
    </row>
    <row r="83" spans="1:6" x14ac:dyDescent="0.3">
      <c r="A83" s="127"/>
      <c r="B83" s="127"/>
      <c r="C83" s="128"/>
      <c r="D83" s="127"/>
      <c r="E83" s="115"/>
      <c r="F83" s="115"/>
    </row>
    <row r="84" spans="1:6" x14ac:dyDescent="0.3">
      <c r="A84" s="127"/>
      <c r="B84" s="127"/>
      <c r="C84" s="128"/>
      <c r="D84" s="127"/>
      <c r="E84" s="115"/>
      <c r="F84" s="115"/>
    </row>
    <row r="85" spans="1:6" x14ac:dyDescent="0.3">
      <c r="A85" s="127"/>
      <c r="B85" s="127"/>
      <c r="C85" s="128"/>
      <c r="D85" s="127"/>
      <c r="E85" s="115"/>
      <c r="F85" s="115"/>
    </row>
    <row r="86" spans="1:6" x14ac:dyDescent="0.3">
      <c r="A86" s="127"/>
      <c r="B86" s="127"/>
      <c r="C86" s="128"/>
      <c r="D86" s="127"/>
      <c r="E86" s="115"/>
      <c r="F86" s="115"/>
    </row>
    <row r="87" spans="1:6" x14ac:dyDescent="0.3">
      <c r="A87" s="127"/>
      <c r="B87" s="127"/>
      <c r="C87" s="128"/>
      <c r="D87" s="127"/>
      <c r="E87" s="115"/>
      <c r="F87" s="115"/>
    </row>
    <row r="88" spans="1:6" x14ac:dyDescent="0.3">
      <c r="A88" s="127"/>
      <c r="B88" s="127"/>
      <c r="C88" s="128"/>
      <c r="D88" s="127"/>
      <c r="E88" s="115"/>
      <c r="F88" s="115"/>
    </row>
    <row r="89" spans="1:6" x14ac:dyDescent="0.3">
      <c r="A89" s="127"/>
      <c r="B89" s="127"/>
      <c r="C89" s="128"/>
      <c r="D89" s="127"/>
      <c r="E89" s="115"/>
      <c r="F89" s="115"/>
    </row>
    <row r="90" spans="1:6" x14ac:dyDescent="0.3">
      <c r="A90" s="127"/>
      <c r="B90" s="127"/>
      <c r="C90" s="128"/>
      <c r="D90" s="127"/>
      <c r="E90" s="115"/>
      <c r="F90" s="115"/>
    </row>
    <row r="91" spans="1:6" x14ac:dyDescent="0.3">
      <c r="A91" s="127"/>
      <c r="B91" s="127"/>
      <c r="C91" s="128"/>
      <c r="D91" s="127"/>
      <c r="E91" s="115"/>
      <c r="F91" s="115"/>
    </row>
    <row r="92" spans="1:6" x14ac:dyDescent="0.3">
      <c r="A92" s="127"/>
      <c r="B92" s="127"/>
      <c r="C92" s="128"/>
      <c r="D92" s="127"/>
      <c r="E92" s="115"/>
      <c r="F92" s="115"/>
    </row>
    <row r="93" spans="1:6" x14ac:dyDescent="0.3">
      <c r="A93" s="127"/>
      <c r="B93" s="127"/>
      <c r="C93" s="128"/>
      <c r="D93" s="127"/>
      <c r="E93" s="115"/>
      <c r="F93" s="115"/>
    </row>
    <row r="94" spans="1:6" x14ac:dyDescent="0.3">
      <c r="A94" s="127"/>
      <c r="B94" s="127"/>
      <c r="C94" s="128"/>
      <c r="D94" s="127"/>
      <c r="E94" s="115"/>
      <c r="F94" s="115"/>
    </row>
    <row r="95" spans="1:6" x14ac:dyDescent="0.3">
      <c r="A95" s="127"/>
      <c r="B95" s="127"/>
      <c r="C95" s="128"/>
      <c r="D95" s="127"/>
      <c r="E95" s="115"/>
      <c r="F95" s="115"/>
    </row>
    <row r="96" spans="1:6" x14ac:dyDescent="0.3">
      <c r="A96" s="127"/>
      <c r="B96" s="127"/>
      <c r="C96" s="128"/>
      <c r="D96" s="127"/>
      <c r="E96" s="115"/>
      <c r="F96" s="115"/>
    </row>
    <row r="97" spans="1:6" x14ac:dyDescent="0.3">
      <c r="A97" s="127"/>
      <c r="B97" s="127"/>
      <c r="C97" s="128"/>
      <c r="D97" s="127"/>
      <c r="E97" s="115"/>
      <c r="F97" s="115"/>
    </row>
    <row r="98" spans="1:6" x14ac:dyDescent="0.3">
      <c r="A98" s="127"/>
      <c r="B98" s="127"/>
      <c r="C98" s="128"/>
      <c r="D98" s="127"/>
      <c r="E98" s="115"/>
      <c r="F98" s="115"/>
    </row>
    <row r="99" spans="1:6" x14ac:dyDescent="0.3">
      <c r="A99" s="127"/>
      <c r="B99" s="127"/>
      <c r="C99" s="128"/>
      <c r="D99" s="127"/>
      <c r="E99" s="115"/>
      <c r="F99" s="115"/>
    </row>
    <row r="100" spans="1:6" x14ac:dyDescent="0.3">
      <c r="A100" s="127"/>
      <c r="B100" s="127"/>
      <c r="C100" s="128"/>
      <c r="D100" s="127"/>
      <c r="E100" s="115"/>
      <c r="F100" s="115"/>
    </row>
    <row r="101" spans="1:6" x14ac:dyDescent="0.3">
      <c r="A101" s="127"/>
      <c r="B101" s="127"/>
      <c r="C101" s="128"/>
      <c r="D101" s="127"/>
      <c r="E101" s="115"/>
      <c r="F101" s="115"/>
    </row>
    <row r="102" spans="1:6" x14ac:dyDescent="0.3">
      <c r="A102" s="127"/>
      <c r="B102" s="127"/>
      <c r="C102" s="128"/>
      <c r="D102" s="127"/>
      <c r="E102" s="115"/>
      <c r="F102" s="115"/>
    </row>
    <row r="103" spans="1:6" x14ac:dyDescent="0.3">
      <c r="A103" s="127"/>
      <c r="B103" s="127"/>
      <c r="C103" s="128"/>
      <c r="D103" s="127"/>
      <c r="E103" s="115"/>
      <c r="F103" s="115"/>
    </row>
    <row r="104" spans="1:6" x14ac:dyDescent="0.3">
      <c r="A104" s="127"/>
      <c r="B104" s="127"/>
      <c r="C104" s="128"/>
      <c r="D104" s="127"/>
      <c r="E104" s="115"/>
      <c r="F104" s="115"/>
    </row>
    <row r="105" spans="1:6" x14ac:dyDescent="0.3">
      <c r="A105" s="127"/>
      <c r="B105" s="127"/>
      <c r="C105" s="128"/>
      <c r="D105" s="127"/>
      <c r="E105" s="115"/>
      <c r="F105" s="115"/>
    </row>
    <row r="106" spans="1:6" x14ac:dyDescent="0.3">
      <c r="A106" s="127"/>
      <c r="B106" s="127"/>
      <c r="C106" s="128"/>
      <c r="D106" s="127"/>
      <c r="E106" s="115"/>
      <c r="F106" s="115"/>
    </row>
    <row r="107" spans="1:6" x14ac:dyDescent="0.3">
      <c r="A107" s="127"/>
      <c r="B107" s="127"/>
      <c r="C107" s="128"/>
      <c r="D107" s="127"/>
      <c r="E107" s="115"/>
      <c r="F107" s="115"/>
    </row>
    <row r="108" spans="1:6" x14ac:dyDescent="0.3">
      <c r="A108" s="127"/>
      <c r="B108" s="127"/>
      <c r="C108" s="128"/>
      <c r="D108" s="127"/>
      <c r="E108" s="115"/>
      <c r="F108" s="115"/>
    </row>
    <row r="109" spans="1:6" x14ac:dyDescent="0.3">
      <c r="A109" s="127"/>
      <c r="B109" s="127"/>
      <c r="C109" s="128"/>
      <c r="D109" s="127"/>
      <c r="E109" s="115"/>
      <c r="F109" s="115"/>
    </row>
    <row r="110" spans="1:6" x14ac:dyDescent="0.3">
      <c r="A110" s="127"/>
      <c r="B110" s="127"/>
      <c r="C110" s="128"/>
      <c r="D110" s="127"/>
      <c r="E110" s="115"/>
      <c r="F110" s="115"/>
    </row>
    <row r="111" spans="1:6" x14ac:dyDescent="0.3">
      <c r="A111" s="127"/>
      <c r="B111" s="127"/>
      <c r="C111" s="128"/>
      <c r="D111" s="127"/>
      <c r="E111" s="115"/>
      <c r="F111" s="115"/>
    </row>
    <row r="112" spans="1:6" x14ac:dyDescent="0.3">
      <c r="A112" s="127"/>
      <c r="B112" s="127"/>
      <c r="C112" s="128"/>
      <c r="D112" s="127"/>
      <c r="E112" s="115"/>
      <c r="F112" s="115"/>
    </row>
    <row r="113" spans="1:6" x14ac:dyDescent="0.3">
      <c r="A113" s="127"/>
      <c r="B113" s="127"/>
      <c r="C113" s="128"/>
      <c r="D113" s="127"/>
      <c r="E113" s="115"/>
      <c r="F113" s="115"/>
    </row>
    <row r="114" spans="1:6" x14ac:dyDescent="0.3">
      <c r="A114" s="127"/>
      <c r="B114" s="127"/>
      <c r="C114" s="128"/>
      <c r="D114" s="127"/>
      <c r="E114" s="115"/>
      <c r="F114" s="115"/>
    </row>
    <row r="115" spans="1:6" x14ac:dyDescent="0.3">
      <c r="A115" s="127"/>
      <c r="B115" s="127"/>
      <c r="C115" s="128"/>
      <c r="D115" s="127"/>
      <c r="E115" s="115"/>
      <c r="F115" s="115"/>
    </row>
    <row r="116" spans="1:6" x14ac:dyDescent="0.3">
      <c r="A116" s="127"/>
      <c r="B116" s="127"/>
      <c r="C116" s="128"/>
      <c r="D116" s="127"/>
      <c r="E116" s="115"/>
      <c r="F116" s="115"/>
    </row>
    <row r="117" spans="1:6" x14ac:dyDescent="0.3">
      <c r="A117" s="127"/>
      <c r="B117" s="127"/>
      <c r="C117" s="128"/>
      <c r="D117" s="127"/>
      <c r="E117" s="115"/>
      <c r="F117" s="115"/>
    </row>
    <row r="118" spans="1:6" x14ac:dyDescent="0.3">
      <c r="A118" s="127"/>
      <c r="B118" s="127"/>
      <c r="C118" s="128"/>
      <c r="D118" s="127"/>
      <c r="E118" s="115"/>
      <c r="F118" s="115"/>
    </row>
    <row r="119" spans="1:6" x14ac:dyDescent="0.3">
      <c r="A119" s="127"/>
      <c r="B119" s="127"/>
      <c r="C119" s="128"/>
      <c r="D119" s="127"/>
      <c r="E119" s="115"/>
      <c r="F119" s="115"/>
    </row>
    <row r="120" spans="1:6" x14ac:dyDescent="0.3">
      <c r="A120" s="127"/>
      <c r="B120" s="127"/>
      <c r="C120" s="128"/>
      <c r="D120" s="127"/>
      <c r="E120" s="115"/>
      <c r="F120" s="115"/>
    </row>
    <row r="121" spans="1:6" x14ac:dyDescent="0.3">
      <c r="A121" s="127"/>
      <c r="B121" s="127"/>
      <c r="C121" s="128"/>
      <c r="D121" s="127"/>
      <c r="E121" s="115"/>
      <c r="F121" s="115"/>
    </row>
    <row r="122" spans="1:6" x14ac:dyDescent="0.3">
      <c r="A122" s="127"/>
      <c r="B122" s="127"/>
      <c r="C122" s="128"/>
      <c r="D122" s="127"/>
      <c r="E122" s="115"/>
      <c r="F122" s="115"/>
    </row>
    <row r="123" spans="1:6" x14ac:dyDescent="0.3">
      <c r="A123" s="127"/>
      <c r="B123" s="127"/>
      <c r="C123" s="128"/>
      <c r="D123" s="127"/>
      <c r="E123" s="115"/>
      <c r="F123" s="115"/>
    </row>
    <row r="124" spans="1:6" x14ac:dyDescent="0.3">
      <c r="A124" s="127"/>
      <c r="B124" s="127"/>
      <c r="C124" s="128"/>
      <c r="D124" s="127"/>
      <c r="E124" s="115"/>
      <c r="F124" s="115"/>
    </row>
    <row r="125" spans="1:6" x14ac:dyDescent="0.3">
      <c r="A125" s="127"/>
      <c r="B125" s="127"/>
      <c r="C125" s="128"/>
      <c r="D125" s="127"/>
      <c r="E125" s="115"/>
      <c r="F125" s="115"/>
    </row>
    <row r="126" spans="1:6" x14ac:dyDescent="0.3">
      <c r="A126" s="127"/>
      <c r="B126" s="127"/>
      <c r="C126" s="128"/>
      <c r="D126" s="127"/>
      <c r="E126" s="115"/>
      <c r="F126" s="115"/>
    </row>
    <row r="127" spans="1:6" x14ac:dyDescent="0.3">
      <c r="A127" s="127"/>
      <c r="B127" s="127"/>
      <c r="C127" s="128"/>
      <c r="D127" s="127"/>
      <c r="E127" s="115"/>
      <c r="F127" s="115"/>
    </row>
    <row r="128" spans="1:6" x14ac:dyDescent="0.3">
      <c r="A128" s="127"/>
      <c r="B128" s="127"/>
      <c r="C128" s="128"/>
      <c r="D128" s="127"/>
      <c r="E128" s="115"/>
      <c r="F128" s="115"/>
    </row>
    <row r="129" spans="1:6" x14ac:dyDescent="0.3">
      <c r="A129" s="127"/>
      <c r="B129" s="127"/>
      <c r="C129" s="128"/>
      <c r="D129" s="127"/>
      <c r="E129" s="115"/>
      <c r="F129" s="115"/>
    </row>
    <row r="130" spans="1:6" x14ac:dyDescent="0.3">
      <c r="A130" s="127"/>
      <c r="B130" s="127"/>
      <c r="C130" s="128"/>
      <c r="D130" s="127"/>
      <c r="E130" s="115"/>
      <c r="F130" s="115"/>
    </row>
    <row r="131" spans="1:6" x14ac:dyDescent="0.3">
      <c r="A131" s="127"/>
      <c r="B131" s="127"/>
      <c r="C131" s="128"/>
      <c r="D131" s="127"/>
      <c r="E131" s="115"/>
      <c r="F131" s="115"/>
    </row>
    <row r="132" spans="1:6" x14ac:dyDescent="0.3">
      <c r="A132" s="127"/>
      <c r="B132" s="127"/>
      <c r="C132" s="128"/>
      <c r="D132" s="127"/>
      <c r="E132" s="115"/>
      <c r="F132" s="115"/>
    </row>
    <row r="133" spans="1:6" x14ac:dyDescent="0.3">
      <c r="A133" s="127"/>
      <c r="B133" s="127"/>
      <c r="C133" s="128"/>
      <c r="D133" s="127"/>
      <c r="E133" s="115"/>
      <c r="F133" s="115"/>
    </row>
    <row r="134" spans="1:6" x14ac:dyDescent="0.3">
      <c r="A134" s="127"/>
      <c r="B134" s="127"/>
      <c r="C134" s="128"/>
      <c r="D134" s="127"/>
      <c r="E134" s="115"/>
      <c r="F134" s="115"/>
    </row>
    <row r="135" spans="1:6" x14ac:dyDescent="0.3">
      <c r="A135" s="127"/>
      <c r="B135" s="127"/>
      <c r="C135" s="128"/>
      <c r="D135" s="127"/>
      <c r="E135" s="115"/>
      <c r="F135" s="115"/>
    </row>
    <row r="136" spans="1:6" x14ac:dyDescent="0.3">
      <c r="A136" s="127"/>
      <c r="B136" s="127"/>
      <c r="C136" s="128"/>
      <c r="D136" s="127"/>
      <c r="E136" s="115"/>
      <c r="F136" s="115"/>
    </row>
    <row r="137" spans="1:6" x14ac:dyDescent="0.3">
      <c r="A137" s="127"/>
      <c r="B137" s="127"/>
      <c r="C137" s="128"/>
      <c r="D137" s="127"/>
      <c r="E137" s="115"/>
      <c r="F137" s="115"/>
    </row>
    <row r="138" spans="1:6" x14ac:dyDescent="0.3">
      <c r="A138" s="127"/>
      <c r="B138" s="127"/>
      <c r="C138" s="128"/>
      <c r="D138" s="127"/>
      <c r="E138" s="115"/>
      <c r="F138" s="115"/>
    </row>
    <row r="139" spans="1:6" x14ac:dyDescent="0.3">
      <c r="A139" s="127"/>
      <c r="B139" s="127"/>
      <c r="C139" s="128"/>
      <c r="D139" s="127"/>
      <c r="E139" s="115"/>
      <c r="F139" s="115"/>
    </row>
    <row r="140" spans="1:6" x14ac:dyDescent="0.3">
      <c r="A140" s="127"/>
      <c r="B140" s="127"/>
      <c r="C140" s="128"/>
      <c r="D140" s="127"/>
      <c r="E140" s="115"/>
      <c r="F140" s="115"/>
    </row>
    <row r="141" spans="1:6" x14ac:dyDescent="0.3">
      <c r="A141" s="127"/>
      <c r="B141" s="127"/>
      <c r="C141" s="128"/>
      <c r="D141" s="127"/>
      <c r="E141" s="115"/>
      <c r="F141" s="115"/>
    </row>
    <row r="142" spans="1:6" x14ac:dyDescent="0.3">
      <c r="A142" s="127"/>
      <c r="B142" s="127"/>
      <c r="C142" s="128"/>
      <c r="D142" s="127"/>
      <c r="E142" s="115"/>
      <c r="F142" s="115"/>
    </row>
    <row r="143" spans="1:6" x14ac:dyDescent="0.3">
      <c r="A143" s="127"/>
      <c r="B143" s="127"/>
      <c r="C143" s="128"/>
      <c r="D143" s="127"/>
      <c r="E143" s="115"/>
      <c r="F143" s="115"/>
    </row>
    <row r="144" spans="1:6" x14ac:dyDescent="0.3">
      <c r="A144" s="127"/>
      <c r="B144" s="127"/>
      <c r="C144" s="128"/>
      <c r="D144" s="127"/>
      <c r="E144" s="115"/>
      <c r="F144" s="115"/>
    </row>
    <row r="145" spans="1:6" x14ac:dyDescent="0.3">
      <c r="A145" s="127"/>
      <c r="B145" s="127"/>
      <c r="C145" s="128"/>
      <c r="D145" s="127"/>
      <c r="E145" s="115"/>
      <c r="F145" s="115"/>
    </row>
    <row r="146" spans="1:6" x14ac:dyDescent="0.3">
      <c r="A146" s="127"/>
      <c r="B146" s="127"/>
      <c r="C146" s="128"/>
      <c r="D146" s="127"/>
      <c r="E146" s="115"/>
      <c r="F146" s="115"/>
    </row>
    <row r="147" spans="1:6" x14ac:dyDescent="0.3">
      <c r="A147" s="127"/>
      <c r="B147" s="127"/>
      <c r="C147" s="128"/>
      <c r="D147" s="127"/>
      <c r="E147" s="115"/>
      <c r="F147" s="115"/>
    </row>
    <row r="148" spans="1:6" x14ac:dyDescent="0.3">
      <c r="A148" s="127"/>
      <c r="B148" s="127"/>
      <c r="C148" s="128"/>
      <c r="D148" s="127"/>
      <c r="E148" s="115"/>
      <c r="F148" s="115"/>
    </row>
    <row r="149" spans="1:6" x14ac:dyDescent="0.3">
      <c r="A149" s="127"/>
      <c r="B149" s="127"/>
      <c r="C149" s="128"/>
      <c r="D149" s="127"/>
      <c r="E149" s="115"/>
      <c r="F149" s="115"/>
    </row>
    <row r="150" spans="1:6" x14ac:dyDescent="0.3">
      <c r="A150" s="127"/>
      <c r="B150" s="127"/>
      <c r="C150" s="128"/>
      <c r="D150" s="127"/>
      <c r="E150" s="115"/>
      <c r="F150" s="115"/>
    </row>
    <row r="151" spans="1:6" x14ac:dyDescent="0.3">
      <c r="A151" s="127"/>
      <c r="B151" s="127"/>
      <c r="C151" s="128"/>
      <c r="D151" s="127"/>
      <c r="E151" s="115"/>
      <c r="F151" s="115"/>
    </row>
    <row r="152" spans="1:6" x14ac:dyDescent="0.3">
      <c r="A152" s="127"/>
      <c r="B152" s="127"/>
      <c r="C152" s="128"/>
      <c r="D152" s="127"/>
      <c r="E152" s="115"/>
      <c r="F152" s="115"/>
    </row>
    <row r="153" spans="1:6" x14ac:dyDescent="0.3">
      <c r="A153" s="127"/>
      <c r="B153" s="127"/>
      <c r="C153" s="128"/>
      <c r="D153" s="127"/>
      <c r="E153" s="115"/>
      <c r="F153" s="115"/>
    </row>
    <row r="154" spans="1:6" x14ac:dyDescent="0.3">
      <c r="A154" s="127"/>
      <c r="B154" s="127"/>
      <c r="C154" s="128"/>
      <c r="D154" s="127"/>
      <c r="E154" s="115"/>
      <c r="F154" s="115"/>
    </row>
    <row r="155" spans="1:6" x14ac:dyDescent="0.3">
      <c r="A155" s="127"/>
      <c r="B155" s="127"/>
      <c r="C155" s="128"/>
      <c r="D155" s="127"/>
      <c r="E155" s="115"/>
      <c r="F155" s="115"/>
    </row>
    <row r="156" spans="1:6" x14ac:dyDescent="0.3">
      <c r="A156" s="127"/>
      <c r="B156" s="127"/>
      <c r="C156" s="128"/>
      <c r="D156" s="127"/>
      <c r="E156" s="115"/>
      <c r="F156" s="115"/>
    </row>
    <row r="157" spans="1:6" x14ac:dyDescent="0.3">
      <c r="A157" s="127"/>
      <c r="B157" s="127"/>
      <c r="C157" s="128"/>
      <c r="D157" s="127"/>
      <c r="E157" s="115"/>
      <c r="F157" s="115"/>
    </row>
    <row r="158" spans="1:6" x14ac:dyDescent="0.3">
      <c r="A158" s="127"/>
      <c r="B158" s="127"/>
      <c r="C158" s="128"/>
      <c r="D158" s="127"/>
      <c r="E158" s="115"/>
      <c r="F158" s="115"/>
    </row>
    <row r="159" spans="1:6" x14ac:dyDescent="0.3">
      <c r="A159" s="127"/>
      <c r="B159" s="127"/>
      <c r="C159" s="128"/>
      <c r="D159" s="127"/>
      <c r="E159" s="115"/>
      <c r="F159" s="115"/>
    </row>
    <row r="160" spans="1:6" x14ac:dyDescent="0.3">
      <c r="A160" s="127"/>
      <c r="B160" s="127"/>
      <c r="C160" s="128"/>
      <c r="D160" s="127"/>
      <c r="E160" s="115"/>
      <c r="F160" s="115"/>
    </row>
    <row r="161" spans="1:6" x14ac:dyDescent="0.3">
      <c r="A161" s="127"/>
      <c r="B161" s="127"/>
      <c r="C161" s="128"/>
      <c r="D161" s="127"/>
      <c r="E161" s="115"/>
      <c r="F161" s="115"/>
    </row>
    <row r="162" spans="1:6" x14ac:dyDescent="0.3">
      <c r="A162" s="127"/>
      <c r="B162" s="127"/>
      <c r="C162" s="128"/>
      <c r="D162" s="127"/>
      <c r="E162" s="115"/>
      <c r="F162" s="115"/>
    </row>
    <row r="163" spans="1:6" x14ac:dyDescent="0.3">
      <c r="A163" s="127"/>
      <c r="B163" s="127"/>
      <c r="C163" s="128"/>
      <c r="D163" s="127"/>
      <c r="E163" s="115"/>
      <c r="F163" s="115"/>
    </row>
    <row r="164" spans="1:6" x14ac:dyDescent="0.3">
      <c r="A164" s="127"/>
      <c r="B164" s="127"/>
      <c r="C164" s="128"/>
      <c r="D164" s="127"/>
      <c r="E164" s="115"/>
      <c r="F164" s="115"/>
    </row>
    <row r="165" spans="1:6" x14ac:dyDescent="0.3">
      <c r="A165" s="127"/>
      <c r="B165" s="127"/>
      <c r="C165" s="128"/>
      <c r="D165" s="127"/>
      <c r="E165" s="115"/>
      <c r="F165" s="115"/>
    </row>
    <row r="166" spans="1:6" x14ac:dyDescent="0.3">
      <c r="A166" s="127"/>
      <c r="B166" s="127"/>
      <c r="C166" s="128"/>
      <c r="D166" s="127"/>
      <c r="E166" s="115"/>
      <c r="F166" s="115"/>
    </row>
    <row r="167" spans="1:6" x14ac:dyDescent="0.3">
      <c r="A167" s="127"/>
      <c r="B167" s="127"/>
      <c r="C167" s="128"/>
      <c r="D167" s="127"/>
      <c r="E167" s="115"/>
      <c r="F167" s="115"/>
    </row>
    <row r="168" spans="1:6" x14ac:dyDescent="0.3">
      <c r="A168" s="127"/>
      <c r="B168" s="127"/>
      <c r="C168" s="128"/>
      <c r="D168" s="127"/>
      <c r="E168" s="115"/>
      <c r="F168" s="115"/>
    </row>
    <row r="169" spans="1:6" x14ac:dyDescent="0.3">
      <c r="A169" s="127"/>
      <c r="B169" s="127"/>
      <c r="C169" s="128"/>
      <c r="D169" s="127"/>
      <c r="E169" s="115"/>
      <c r="F169" s="115"/>
    </row>
    <row r="170" spans="1:6" x14ac:dyDescent="0.3">
      <c r="A170" s="127"/>
      <c r="B170" s="127"/>
      <c r="C170" s="128"/>
      <c r="D170" s="127"/>
      <c r="E170" s="115"/>
      <c r="F170" s="115"/>
    </row>
    <row r="171" spans="1:6" x14ac:dyDescent="0.3">
      <c r="A171" s="127"/>
      <c r="B171" s="127"/>
      <c r="C171" s="128"/>
      <c r="D171" s="127"/>
      <c r="E171" s="115"/>
      <c r="F171" s="115"/>
    </row>
    <row r="172" spans="1:6" x14ac:dyDescent="0.3">
      <c r="A172" s="127"/>
      <c r="B172" s="127"/>
      <c r="C172" s="128"/>
      <c r="D172" s="127"/>
      <c r="E172" s="115"/>
      <c r="F172" s="115"/>
    </row>
    <row r="173" spans="1:6" x14ac:dyDescent="0.3">
      <c r="A173" s="127"/>
      <c r="B173" s="127"/>
      <c r="C173" s="118"/>
      <c r="D173" s="127"/>
      <c r="E173" s="115"/>
      <c r="F173" s="115"/>
    </row>
    <row r="174" spans="1:6" x14ac:dyDescent="0.3">
      <c r="A174" s="127"/>
      <c r="B174" s="127"/>
      <c r="C174" s="118"/>
      <c r="D174" s="127"/>
      <c r="E174" s="115"/>
      <c r="F174" s="115"/>
    </row>
    <row r="175" spans="1:6" x14ac:dyDescent="0.3">
      <c r="A175" s="127"/>
      <c r="B175" s="127"/>
      <c r="C175" s="118"/>
      <c r="D175" s="127"/>
      <c r="E175" s="115"/>
      <c r="F175" s="115"/>
    </row>
    <row r="176" spans="1:6" x14ac:dyDescent="0.3">
      <c r="A176" s="127"/>
      <c r="B176" s="127"/>
      <c r="C176" s="118"/>
      <c r="D176" s="127"/>
      <c r="E176" s="115"/>
      <c r="F176" s="115"/>
    </row>
    <row r="177" spans="1:6" x14ac:dyDescent="0.3">
      <c r="A177" s="127"/>
      <c r="B177" s="127"/>
      <c r="C177" s="118"/>
      <c r="D177" s="127"/>
      <c r="E177" s="115"/>
      <c r="F177" s="115"/>
    </row>
    <row r="178" spans="1:6" x14ac:dyDescent="0.3">
      <c r="A178" s="127"/>
      <c r="B178" s="127"/>
      <c r="C178" s="118"/>
      <c r="D178" s="127"/>
      <c r="E178" s="115"/>
      <c r="F178" s="115"/>
    </row>
    <row r="179" spans="1:6" x14ac:dyDescent="0.3">
      <c r="A179" s="127"/>
      <c r="B179" s="127"/>
      <c r="C179" s="118"/>
      <c r="D179" s="127"/>
      <c r="E179" s="115"/>
      <c r="F179" s="115"/>
    </row>
    <row r="180" spans="1:6" x14ac:dyDescent="0.3">
      <c r="A180" s="127"/>
      <c r="B180" s="127"/>
      <c r="C180" s="118"/>
      <c r="D180" s="127"/>
      <c r="E180" s="115"/>
      <c r="F180" s="115"/>
    </row>
    <row r="181" spans="1:6" x14ac:dyDescent="0.3">
      <c r="A181" s="127"/>
      <c r="B181" s="127"/>
      <c r="C181" s="118"/>
      <c r="D181" s="127"/>
      <c r="E181" s="115"/>
      <c r="F181" s="115"/>
    </row>
    <row r="182" spans="1:6" x14ac:dyDescent="0.3">
      <c r="A182" s="127"/>
      <c r="B182" s="127"/>
      <c r="C182" s="118"/>
      <c r="D182" s="127"/>
      <c r="E182" s="115"/>
      <c r="F182" s="115"/>
    </row>
    <row r="183" spans="1:6" x14ac:dyDescent="0.3">
      <c r="A183" s="127"/>
      <c r="B183" s="127"/>
      <c r="C183" s="118"/>
      <c r="D183" s="127"/>
      <c r="E183" s="115"/>
      <c r="F183" s="115"/>
    </row>
    <row r="184" spans="1:6" x14ac:dyDescent="0.3">
      <c r="A184" s="127"/>
      <c r="B184" s="127"/>
      <c r="C184" s="118"/>
      <c r="D184" s="127"/>
      <c r="E184" s="115"/>
      <c r="F184" s="115"/>
    </row>
    <row r="185" spans="1:6" x14ac:dyDescent="0.3">
      <c r="A185" s="127"/>
      <c r="B185" s="127"/>
      <c r="C185" s="118"/>
      <c r="D185" s="127"/>
      <c r="E185" s="115"/>
      <c r="F185" s="115"/>
    </row>
    <row r="186" spans="1:6" x14ac:dyDescent="0.3">
      <c r="A186" s="127"/>
      <c r="B186" s="127"/>
      <c r="C186" s="118"/>
      <c r="D186" s="127"/>
      <c r="E186" s="115"/>
      <c r="F186" s="115"/>
    </row>
    <row r="187" spans="1:6" x14ac:dyDescent="0.3">
      <c r="A187" s="127"/>
      <c r="B187" s="127"/>
      <c r="C187" s="118"/>
      <c r="D187" s="127"/>
      <c r="E187" s="115"/>
      <c r="F187" s="115"/>
    </row>
    <row r="188" spans="1:6" x14ac:dyDescent="0.3">
      <c r="A188" s="127"/>
      <c r="B188" s="127"/>
      <c r="C188" s="118"/>
      <c r="D188" s="127"/>
      <c r="E188" s="115"/>
      <c r="F188" s="115"/>
    </row>
    <row r="189" spans="1:6" x14ac:dyDescent="0.3">
      <c r="A189" s="127"/>
      <c r="B189" s="127"/>
      <c r="C189" s="118"/>
      <c r="D189" s="127"/>
      <c r="E189" s="115"/>
      <c r="F189" s="115"/>
    </row>
    <row r="190" spans="1:6" x14ac:dyDescent="0.3">
      <c r="A190" s="127"/>
      <c r="B190" s="127"/>
      <c r="C190" s="118"/>
      <c r="D190" s="127"/>
      <c r="E190" s="115"/>
      <c r="F190" s="115"/>
    </row>
    <row r="191" spans="1:6" x14ac:dyDescent="0.3">
      <c r="A191" s="127"/>
      <c r="B191" s="127"/>
      <c r="C191" s="118"/>
      <c r="D191" s="127"/>
      <c r="E191" s="115"/>
      <c r="F191" s="115"/>
    </row>
    <row r="192" spans="1:6" x14ac:dyDescent="0.3">
      <c r="A192" s="127"/>
      <c r="B192" s="127"/>
      <c r="C192" s="118"/>
      <c r="D192" s="127"/>
      <c r="E192" s="115"/>
      <c r="F192" s="115"/>
    </row>
    <row r="193" spans="1:6" x14ac:dyDescent="0.3">
      <c r="A193" s="127"/>
      <c r="B193" s="127"/>
      <c r="C193" s="118"/>
      <c r="D193" s="127"/>
      <c r="E193" s="115"/>
      <c r="F193" s="115"/>
    </row>
    <row r="194" spans="1:6" x14ac:dyDescent="0.3">
      <c r="A194" s="127"/>
      <c r="B194" s="127"/>
      <c r="C194" s="118"/>
      <c r="D194" s="127"/>
      <c r="E194" s="115"/>
      <c r="F194" s="115"/>
    </row>
    <row r="195" spans="1:6" x14ac:dyDescent="0.3">
      <c r="A195" s="127"/>
      <c r="B195" s="127"/>
      <c r="C195" s="118"/>
      <c r="D195" s="127"/>
      <c r="E195" s="115"/>
      <c r="F195" s="115"/>
    </row>
    <row r="196" spans="1:6" x14ac:dyDescent="0.3">
      <c r="A196" s="127"/>
      <c r="B196" s="127"/>
      <c r="C196" s="118"/>
      <c r="D196" s="127"/>
      <c r="E196" s="115"/>
      <c r="F196" s="115"/>
    </row>
    <row r="197" spans="1:6" x14ac:dyDescent="0.3">
      <c r="A197" s="127"/>
      <c r="B197" s="127"/>
      <c r="C197" s="118"/>
      <c r="D197" s="127"/>
      <c r="E197" s="115"/>
      <c r="F197" s="115"/>
    </row>
    <row r="198" spans="1:6" x14ac:dyDescent="0.3">
      <c r="A198" s="127"/>
      <c r="B198" s="127"/>
      <c r="C198" s="118"/>
      <c r="D198" s="127"/>
      <c r="E198" s="115"/>
      <c r="F198" s="115"/>
    </row>
    <row r="199" spans="1:6" x14ac:dyDescent="0.3">
      <c r="A199" s="127"/>
      <c r="B199" s="127"/>
      <c r="C199" s="118"/>
      <c r="D199" s="127"/>
      <c r="E199" s="115"/>
      <c r="F199" s="115"/>
    </row>
    <row r="200" spans="1:6" x14ac:dyDescent="0.3">
      <c r="A200" s="127"/>
      <c r="B200" s="127"/>
      <c r="C200" s="118"/>
      <c r="D200" s="127"/>
      <c r="E200" s="115"/>
      <c r="F200" s="115"/>
    </row>
    <row r="201" spans="1:6" x14ac:dyDescent="0.3">
      <c r="A201" s="127"/>
      <c r="B201" s="127"/>
      <c r="C201" s="118"/>
      <c r="D201" s="127"/>
      <c r="E201" s="115"/>
      <c r="F201" s="115"/>
    </row>
    <row r="202" spans="1:6" x14ac:dyDescent="0.3">
      <c r="A202" s="127"/>
      <c r="B202" s="127"/>
      <c r="C202" s="118"/>
      <c r="D202" s="127"/>
      <c r="E202" s="115"/>
      <c r="F202" s="115"/>
    </row>
    <row r="203" spans="1:6" x14ac:dyDescent="0.3">
      <c r="A203" s="127"/>
      <c r="B203" s="127"/>
      <c r="C203" s="118"/>
      <c r="D203" s="127"/>
      <c r="E203" s="115"/>
      <c r="F203" s="115"/>
    </row>
    <row r="204" spans="1:6" x14ac:dyDescent="0.3">
      <c r="A204" s="127"/>
      <c r="B204" s="127"/>
      <c r="C204" s="118"/>
      <c r="D204" s="127"/>
      <c r="E204" s="115"/>
      <c r="F204" s="115"/>
    </row>
    <row r="205" spans="1:6" x14ac:dyDescent="0.3">
      <c r="A205" s="127"/>
      <c r="B205" s="127"/>
      <c r="C205" s="118"/>
      <c r="D205" s="127"/>
      <c r="E205" s="115"/>
      <c r="F205" s="115"/>
    </row>
    <row r="206" spans="1:6" x14ac:dyDescent="0.3">
      <c r="A206" s="127"/>
      <c r="B206" s="127"/>
      <c r="C206" s="118"/>
      <c r="D206" s="127"/>
      <c r="E206" s="115"/>
      <c r="F206" s="115"/>
    </row>
    <row r="207" spans="1:6" x14ac:dyDescent="0.3">
      <c r="A207" s="127"/>
      <c r="B207" s="127"/>
      <c r="C207" s="118"/>
      <c r="D207" s="127"/>
      <c r="E207" s="115"/>
      <c r="F207" s="115"/>
    </row>
    <row r="208" spans="1:6" x14ac:dyDescent="0.3">
      <c r="A208" s="127"/>
      <c r="B208" s="127"/>
      <c r="C208" s="118"/>
      <c r="D208" s="127"/>
      <c r="E208" s="115"/>
      <c r="F208" s="115"/>
    </row>
    <row r="209" spans="1:6" x14ac:dyDescent="0.3">
      <c r="A209" s="127"/>
      <c r="B209" s="127"/>
      <c r="C209" s="118"/>
      <c r="D209" s="127"/>
      <c r="E209" s="115"/>
      <c r="F209" s="115"/>
    </row>
    <row r="210" spans="1:6" x14ac:dyDescent="0.3">
      <c r="A210" s="127"/>
      <c r="B210" s="127"/>
      <c r="C210" s="118"/>
      <c r="D210" s="127"/>
      <c r="E210" s="115"/>
      <c r="F210" s="115"/>
    </row>
    <row r="211" spans="1:6" x14ac:dyDescent="0.3">
      <c r="A211" s="127"/>
      <c r="B211" s="127"/>
      <c r="C211" s="118"/>
      <c r="D211" s="127"/>
      <c r="E211" s="115"/>
      <c r="F211" s="115"/>
    </row>
    <row r="212" spans="1:6" x14ac:dyDescent="0.3">
      <c r="A212" s="127"/>
      <c r="B212" s="127"/>
      <c r="C212" s="118"/>
      <c r="D212" s="127"/>
      <c r="E212" s="115"/>
      <c r="F212" s="115"/>
    </row>
    <row r="213" spans="1:6" x14ac:dyDescent="0.3">
      <c r="A213" s="127"/>
      <c r="B213" s="127"/>
      <c r="C213" s="118"/>
      <c r="D213" s="127"/>
      <c r="E213" s="115"/>
      <c r="F213" s="115"/>
    </row>
    <row r="214" spans="1:6" x14ac:dyDescent="0.3">
      <c r="A214" s="127"/>
      <c r="B214" s="127"/>
      <c r="C214" s="118"/>
      <c r="D214" s="127"/>
      <c r="E214" s="115"/>
      <c r="F214" s="115"/>
    </row>
    <row r="215" spans="1:6" x14ac:dyDescent="0.3">
      <c r="A215" s="127"/>
      <c r="B215" s="127"/>
      <c r="C215" s="118"/>
      <c r="D215" s="127"/>
      <c r="E215" s="115"/>
      <c r="F215" s="115"/>
    </row>
    <row r="216" spans="1:6" x14ac:dyDescent="0.3">
      <c r="A216" s="127"/>
      <c r="B216" s="127"/>
      <c r="C216" s="118"/>
      <c r="D216" s="127"/>
      <c r="E216" s="115"/>
      <c r="F216" s="115"/>
    </row>
    <row r="217" spans="1:6" x14ac:dyDescent="0.3">
      <c r="A217" s="127"/>
      <c r="B217" s="127"/>
      <c r="C217" s="118"/>
      <c r="D217" s="127"/>
      <c r="E217" s="115"/>
      <c r="F217" s="115"/>
    </row>
    <row r="218" spans="1:6" x14ac:dyDescent="0.3">
      <c r="B218" s="127"/>
      <c r="C218" s="118"/>
    </row>
  </sheetData>
  <mergeCells count="6">
    <mergeCell ref="A49:C49"/>
    <mergeCell ref="A2:D2"/>
    <mergeCell ref="A6:A7"/>
    <mergeCell ref="B6:B7"/>
    <mergeCell ref="C6:C7"/>
    <mergeCell ref="D6:D7"/>
  </mergeCells>
  <pageMargins left="0.7" right="0.7" top="0.75" bottom="0.75" header="0.3" footer="0.3"/>
  <pageSetup paperSize="9" scale="64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Дневной стационар</vt:lpstr>
      <vt:lpstr>Лист1</vt:lpstr>
      <vt:lpstr>'Дневной стационар'!Заголовки_для_печати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В. Бондаренко</dc:creator>
  <cp:lastModifiedBy>Светлана В. Малашенко</cp:lastModifiedBy>
  <cp:lastPrinted>2021-10-04T14:59:39Z</cp:lastPrinted>
  <dcterms:created xsi:type="dcterms:W3CDTF">2014-01-23T06:45:26Z</dcterms:created>
  <dcterms:modified xsi:type="dcterms:W3CDTF">2021-10-04T15:05:07Z</dcterms:modified>
</cp:coreProperties>
</file>