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75" windowWidth="15000" windowHeight="6270" tabRatio="636"/>
  </bookViews>
  <sheets>
    <sheet name="Стационар" sheetId="25" r:id="rId1"/>
    <sheet name="ВМП" sheetId="26" r:id="rId2"/>
    <sheet name="Свод" sheetId="27" state="hidden" r:id="rId3"/>
    <sheet name="Лист1" sheetId="28" state="hidden" r:id="rId4"/>
  </sheets>
  <definedNames>
    <definedName name="_xlnm.Print_Titles" localSheetId="1">ВМП!$9:$13</definedName>
    <definedName name="_xlnm.Print_Titles" localSheetId="0">Стационар!$9:$13</definedName>
  </definedNames>
  <calcPr calcId="145621"/>
</workbook>
</file>

<file path=xl/calcChain.xml><?xml version="1.0" encoding="utf-8"?>
<calcChain xmlns="http://schemas.openxmlformats.org/spreadsheetml/2006/main">
  <c r="Q144" i="25" l="1"/>
  <c r="N144" i="25"/>
  <c r="K144" i="25"/>
  <c r="H144" i="25"/>
  <c r="G144" i="25"/>
  <c r="F144" i="25"/>
  <c r="E144" i="25" l="1"/>
  <c r="Q133" i="25" l="1"/>
  <c r="N133" i="25"/>
  <c r="K133" i="25"/>
  <c r="H133" i="25"/>
  <c r="G133" i="25"/>
  <c r="F133" i="25"/>
  <c r="Q135" i="25"/>
  <c r="N135" i="25"/>
  <c r="K135" i="25"/>
  <c r="H135" i="25"/>
  <c r="G135" i="25"/>
  <c r="F135" i="25"/>
  <c r="E133" i="25" l="1"/>
  <c r="E135" i="25"/>
  <c r="Q71" i="26"/>
  <c r="N71" i="26"/>
  <c r="K71" i="26"/>
  <c r="H71" i="26"/>
  <c r="G71" i="26"/>
  <c r="F71" i="26"/>
  <c r="E71" i="26" l="1"/>
  <c r="S85" i="25" l="1"/>
  <c r="R85" i="25"/>
  <c r="P85" i="25"/>
  <c r="O85" i="25"/>
  <c r="M85" i="25"/>
  <c r="L85" i="25"/>
  <c r="J85" i="25"/>
  <c r="I85" i="25"/>
  <c r="Q89" i="25"/>
  <c r="N89" i="25"/>
  <c r="K89" i="25"/>
  <c r="H89" i="25"/>
  <c r="G89" i="25"/>
  <c r="F89" i="25"/>
  <c r="E89" i="25" l="1"/>
  <c r="S90" i="25"/>
  <c r="R90" i="25"/>
  <c r="P90" i="25"/>
  <c r="O90" i="25"/>
  <c r="M90" i="25"/>
  <c r="L90" i="25"/>
  <c r="J90" i="25"/>
  <c r="I90" i="25"/>
  <c r="Q91" i="25"/>
  <c r="N91" i="25"/>
  <c r="K91" i="25"/>
  <c r="H91" i="25"/>
  <c r="G91" i="25"/>
  <c r="F91" i="25"/>
  <c r="Q93" i="25"/>
  <c r="N93" i="25"/>
  <c r="K93" i="25"/>
  <c r="H93" i="25"/>
  <c r="G93" i="25"/>
  <c r="F93" i="25"/>
  <c r="E91" i="25" l="1"/>
  <c r="E93" i="25"/>
  <c r="S47" i="26" l="1"/>
  <c r="R47" i="26"/>
  <c r="P47" i="26"/>
  <c r="O47" i="26"/>
  <c r="M47" i="26"/>
  <c r="L47" i="26"/>
  <c r="J47" i="26"/>
  <c r="I47" i="26"/>
  <c r="S14" i="26"/>
  <c r="R14" i="26"/>
  <c r="P14" i="26"/>
  <c r="O14" i="26"/>
  <c r="M14" i="26"/>
  <c r="L14" i="26"/>
  <c r="J14" i="26"/>
  <c r="I14" i="26"/>
  <c r="S145" i="25" l="1"/>
  <c r="R145" i="25"/>
  <c r="P145" i="25"/>
  <c r="O145" i="25"/>
  <c r="M145" i="25"/>
  <c r="L145" i="25"/>
  <c r="J145" i="25"/>
  <c r="I145" i="25"/>
  <c r="Q154" i="25"/>
  <c r="N154" i="25"/>
  <c r="K154" i="25"/>
  <c r="H154" i="25"/>
  <c r="G154" i="25"/>
  <c r="F154" i="25"/>
  <c r="Q146" i="25"/>
  <c r="N146" i="25"/>
  <c r="K146" i="25"/>
  <c r="H146" i="25"/>
  <c r="G146" i="25"/>
  <c r="F146" i="25"/>
  <c r="Q147" i="25"/>
  <c r="N147" i="25"/>
  <c r="K147" i="25"/>
  <c r="H147" i="25"/>
  <c r="G147" i="25"/>
  <c r="F147" i="25"/>
  <c r="E154" i="25" l="1"/>
  <c r="E146" i="25"/>
  <c r="E147" i="25"/>
  <c r="Q151" i="25"/>
  <c r="N151" i="25"/>
  <c r="K151" i="25"/>
  <c r="H151" i="25"/>
  <c r="G151" i="25"/>
  <c r="F151" i="25"/>
  <c r="E151" i="25" l="1"/>
  <c r="S65" i="26"/>
  <c r="R65" i="26"/>
  <c r="P65" i="26"/>
  <c r="O65" i="26"/>
  <c r="M65" i="26"/>
  <c r="L65" i="26"/>
  <c r="J65" i="26"/>
  <c r="I65" i="26"/>
  <c r="Q75" i="26"/>
  <c r="N75" i="26"/>
  <c r="K75" i="26"/>
  <c r="H75" i="26"/>
  <c r="G75" i="26"/>
  <c r="F75" i="26"/>
  <c r="E75" i="26" l="1"/>
  <c r="F79" i="25"/>
  <c r="G79" i="25"/>
  <c r="F80" i="25"/>
  <c r="G80" i="25"/>
  <c r="F81" i="25"/>
  <c r="G81" i="25"/>
  <c r="S78" i="25"/>
  <c r="R78" i="25"/>
  <c r="P78" i="25"/>
  <c r="O78" i="25"/>
  <c r="M78" i="25"/>
  <c r="L78" i="25"/>
  <c r="J78" i="25"/>
  <c r="I78" i="25"/>
  <c r="N78" i="25" l="1"/>
  <c r="E81" i="25"/>
  <c r="Q78" i="25"/>
  <c r="K78" i="25"/>
  <c r="E79" i="25"/>
  <c r="G78" i="25"/>
  <c r="F78" i="25"/>
  <c r="H78" i="25"/>
  <c r="E80" i="25"/>
  <c r="A29" i="27"/>
  <c r="A30" i="27"/>
  <c r="A10" i="27"/>
  <c r="A11" i="27" s="1"/>
  <c r="A12" i="27" s="1"/>
  <c r="A13" i="27" s="1"/>
  <c r="A14" i="27" s="1"/>
  <c r="A15" i="27" s="1"/>
  <c r="A16" i="27" s="1"/>
  <c r="A17" i="27" s="1"/>
  <c r="S128" i="25"/>
  <c r="R128" i="25"/>
  <c r="P128" i="25"/>
  <c r="O128" i="25"/>
  <c r="M128" i="25"/>
  <c r="L128" i="25"/>
  <c r="J128" i="25"/>
  <c r="I128" i="25"/>
  <c r="D33" i="27"/>
  <c r="E78" i="25" l="1"/>
  <c r="A18" i="27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31" i="27" s="1"/>
  <c r="A32" i="27" s="1"/>
  <c r="E15" i="27" l="1"/>
  <c r="D15" i="27" s="1"/>
  <c r="S94" i="25"/>
  <c r="R94" i="25"/>
  <c r="P94" i="25"/>
  <c r="O94" i="25"/>
  <c r="M94" i="25"/>
  <c r="L94" i="25"/>
  <c r="J94" i="25"/>
  <c r="I94" i="25"/>
  <c r="Q100" i="25"/>
  <c r="N100" i="25"/>
  <c r="K100" i="25"/>
  <c r="H100" i="25"/>
  <c r="G100" i="25"/>
  <c r="F100" i="25"/>
  <c r="Q99" i="25"/>
  <c r="N99" i="25"/>
  <c r="K99" i="25"/>
  <c r="H99" i="25"/>
  <c r="G99" i="25"/>
  <c r="F99" i="25"/>
  <c r="Q98" i="25"/>
  <c r="N98" i="25"/>
  <c r="K98" i="25"/>
  <c r="H98" i="25"/>
  <c r="G98" i="25"/>
  <c r="F98" i="25"/>
  <c r="Q97" i="25"/>
  <c r="N97" i="25"/>
  <c r="K97" i="25"/>
  <c r="H97" i="25"/>
  <c r="G97" i="25"/>
  <c r="F97" i="25"/>
  <c r="Q96" i="25"/>
  <c r="N96" i="25"/>
  <c r="K96" i="25"/>
  <c r="H96" i="25"/>
  <c r="G96" i="25"/>
  <c r="F96" i="25"/>
  <c r="Q95" i="25"/>
  <c r="N95" i="25"/>
  <c r="K95" i="25"/>
  <c r="H95" i="25"/>
  <c r="G95" i="25"/>
  <c r="F95" i="25"/>
  <c r="E96" i="25" l="1"/>
  <c r="E100" i="25"/>
  <c r="E99" i="25"/>
  <c r="E98" i="25"/>
  <c r="E95" i="25"/>
  <c r="E97" i="25"/>
  <c r="Q143" i="25" l="1"/>
  <c r="N143" i="25"/>
  <c r="K143" i="25"/>
  <c r="H143" i="25"/>
  <c r="G143" i="25"/>
  <c r="F143" i="25"/>
  <c r="Q142" i="25"/>
  <c r="N142" i="25"/>
  <c r="K142" i="25"/>
  <c r="H142" i="25"/>
  <c r="G142" i="25"/>
  <c r="F142" i="25"/>
  <c r="Q141" i="25"/>
  <c r="N141" i="25"/>
  <c r="K141" i="25"/>
  <c r="H141" i="25"/>
  <c r="G141" i="25"/>
  <c r="F141" i="25"/>
  <c r="Q140" i="25"/>
  <c r="N140" i="25"/>
  <c r="K140" i="25"/>
  <c r="H140" i="25"/>
  <c r="G140" i="25"/>
  <c r="F140" i="25"/>
  <c r="Q139" i="25"/>
  <c r="N139" i="25"/>
  <c r="K139" i="25"/>
  <c r="H139" i="25"/>
  <c r="G139" i="25"/>
  <c r="F139" i="25"/>
  <c r="Q138" i="25"/>
  <c r="N138" i="25"/>
  <c r="K138" i="25"/>
  <c r="H138" i="25"/>
  <c r="G138" i="25"/>
  <c r="F138" i="25"/>
  <c r="Q137" i="25"/>
  <c r="N137" i="25"/>
  <c r="K137" i="25"/>
  <c r="H137" i="25"/>
  <c r="G137" i="25"/>
  <c r="F137" i="25"/>
  <c r="Q136" i="25"/>
  <c r="N136" i="25"/>
  <c r="K136" i="25"/>
  <c r="H136" i="25"/>
  <c r="G136" i="25"/>
  <c r="F136" i="25"/>
  <c r="Q134" i="25"/>
  <c r="N134" i="25"/>
  <c r="K134" i="25"/>
  <c r="H134" i="25"/>
  <c r="G134" i="25"/>
  <c r="F134" i="25"/>
  <c r="Q132" i="25"/>
  <c r="N132" i="25"/>
  <c r="K132" i="25"/>
  <c r="H132" i="25"/>
  <c r="G132" i="25"/>
  <c r="F132" i="25"/>
  <c r="Q131" i="25"/>
  <c r="N131" i="25"/>
  <c r="K131" i="25"/>
  <c r="H131" i="25"/>
  <c r="G131" i="25"/>
  <c r="F131" i="25"/>
  <c r="S130" i="25"/>
  <c r="R130" i="25"/>
  <c r="P130" i="25"/>
  <c r="O130" i="25"/>
  <c r="M130" i="25"/>
  <c r="L130" i="25"/>
  <c r="J130" i="25"/>
  <c r="I130" i="25"/>
  <c r="F130" i="25" l="1"/>
  <c r="E134" i="25"/>
  <c r="E141" i="25"/>
  <c r="K130" i="25"/>
  <c r="Q130" i="25"/>
  <c r="E140" i="25"/>
  <c r="E132" i="25"/>
  <c r="E138" i="25"/>
  <c r="N130" i="25"/>
  <c r="E131" i="25"/>
  <c r="E137" i="25"/>
  <c r="E139" i="25"/>
  <c r="H130" i="25"/>
  <c r="E136" i="25"/>
  <c r="E143" i="25"/>
  <c r="E142" i="25"/>
  <c r="G130" i="25"/>
  <c r="E130" i="25" l="1"/>
  <c r="E27" i="27" l="1"/>
  <c r="Q119" i="25"/>
  <c r="N119" i="25"/>
  <c r="K119" i="25"/>
  <c r="H119" i="25"/>
  <c r="G119" i="25"/>
  <c r="F119" i="25"/>
  <c r="Q118" i="25"/>
  <c r="N118" i="25"/>
  <c r="K118" i="25"/>
  <c r="H118" i="25"/>
  <c r="G118" i="25"/>
  <c r="F118" i="25"/>
  <c r="Q117" i="25"/>
  <c r="N117" i="25"/>
  <c r="K117" i="25"/>
  <c r="H117" i="25"/>
  <c r="G117" i="25"/>
  <c r="F117" i="25"/>
  <c r="Q116" i="25"/>
  <c r="N116" i="25"/>
  <c r="K116" i="25"/>
  <c r="H116" i="25"/>
  <c r="G116" i="25"/>
  <c r="F116" i="25"/>
  <c r="Q115" i="25"/>
  <c r="N115" i="25"/>
  <c r="K115" i="25"/>
  <c r="H115" i="25"/>
  <c r="G115" i="25"/>
  <c r="F115" i="25"/>
  <c r="Q114" i="25"/>
  <c r="N114" i="25"/>
  <c r="K114" i="25"/>
  <c r="H114" i="25"/>
  <c r="G114" i="25"/>
  <c r="F114" i="25"/>
  <c r="S113" i="25"/>
  <c r="R113" i="25"/>
  <c r="P113" i="25"/>
  <c r="O113" i="25"/>
  <c r="M113" i="25"/>
  <c r="L113" i="25"/>
  <c r="J113" i="25"/>
  <c r="I113" i="25"/>
  <c r="E114" i="25" l="1"/>
  <c r="E118" i="25"/>
  <c r="K113" i="25"/>
  <c r="Q113" i="25"/>
  <c r="E115" i="25"/>
  <c r="E119" i="25"/>
  <c r="F113" i="25"/>
  <c r="E117" i="25"/>
  <c r="G113" i="25"/>
  <c r="N113" i="25"/>
  <c r="H113" i="25"/>
  <c r="E116" i="25"/>
  <c r="E113" i="25" l="1"/>
  <c r="Q57" i="26"/>
  <c r="N57" i="26"/>
  <c r="K57" i="26"/>
  <c r="H57" i="26"/>
  <c r="G57" i="26"/>
  <c r="F57" i="26"/>
  <c r="Q56" i="26"/>
  <c r="N56" i="26"/>
  <c r="K56" i="26"/>
  <c r="H56" i="26"/>
  <c r="G56" i="26"/>
  <c r="F56" i="26"/>
  <c r="S55" i="26"/>
  <c r="R55" i="26"/>
  <c r="P55" i="26"/>
  <c r="O55" i="26"/>
  <c r="M55" i="26"/>
  <c r="L55" i="26"/>
  <c r="J55" i="26"/>
  <c r="I55" i="26"/>
  <c r="Q62" i="25"/>
  <c r="N62" i="25"/>
  <c r="K62" i="25"/>
  <c r="H62" i="25"/>
  <c r="G62" i="25"/>
  <c r="F62" i="25"/>
  <c r="Q61" i="25"/>
  <c r="N61" i="25"/>
  <c r="K61" i="25"/>
  <c r="H61" i="25"/>
  <c r="G61" i="25"/>
  <c r="F61" i="25"/>
  <c r="Q60" i="25"/>
  <c r="N60" i="25"/>
  <c r="K60" i="25"/>
  <c r="H60" i="25"/>
  <c r="G60" i="25"/>
  <c r="F60" i="25"/>
  <c r="Q59" i="25"/>
  <c r="N59" i="25"/>
  <c r="K59" i="25"/>
  <c r="H59" i="25"/>
  <c r="G59" i="25"/>
  <c r="F59" i="25"/>
  <c r="Q58" i="25"/>
  <c r="N58" i="25"/>
  <c r="K58" i="25"/>
  <c r="H58" i="25"/>
  <c r="G58" i="25"/>
  <c r="F58" i="25"/>
  <c r="Q57" i="25"/>
  <c r="N57" i="25"/>
  <c r="K57" i="25"/>
  <c r="H57" i="25"/>
  <c r="G57" i="25"/>
  <c r="F57" i="25"/>
  <c r="Q56" i="25"/>
  <c r="N56" i="25"/>
  <c r="K56" i="25"/>
  <c r="H56" i="25"/>
  <c r="G56" i="25"/>
  <c r="F56" i="25"/>
  <c r="Q55" i="25"/>
  <c r="N55" i="25"/>
  <c r="K55" i="25"/>
  <c r="H55" i="25"/>
  <c r="G55" i="25"/>
  <c r="F55" i="25"/>
  <c r="Q54" i="25"/>
  <c r="N54" i="25"/>
  <c r="K54" i="25"/>
  <c r="H54" i="25"/>
  <c r="G54" i="25"/>
  <c r="F54" i="25"/>
  <c r="Q53" i="25"/>
  <c r="N53" i="25"/>
  <c r="K53" i="25"/>
  <c r="H53" i="25"/>
  <c r="G53" i="25"/>
  <c r="F53" i="25"/>
  <c r="Q52" i="25"/>
  <c r="N52" i="25"/>
  <c r="K52" i="25"/>
  <c r="H52" i="25"/>
  <c r="G52" i="25"/>
  <c r="F52" i="25"/>
  <c r="S51" i="25"/>
  <c r="R51" i="25"/>
  <c r="P51" i="25"/>
  <c r="O51" i="25"/>
  <c r="M51" i="25"/>
  <c r="L51" i="25"/>
  <c r="J51" i="25"/>
  <c r="I51" i="25"/>
  <c r="E22" i="27" l="1"/>
  <c r="D22" i="27" s="1"/>
  <c r="K55" i="26"/>
  <c r="E57" i="26"/>
  <c r="E56" i="26"/>
  <c r="H51" i="25"/>
  <c r="E54" i="25"/>
  <c r="E62" i="25"/>
  <c r="E53" i="25"/>
  <c r="E61" i="25"/>
  <c r="G51" i="25"/>
  <c r="E52" i="25"/>
  <c r="E56" i="25"/>
  <c r="E60" i="25"/>
  <c r="N51" i="25"/>
  <c r="E57" i="25"/>
  <c r="K51" i="25"/>
  <c r="E58" i="25"/>
  <c r="F55" i="26"/>
  <c r="Q55" i="26"/>
  <c r="H55" i="26"/>
  <c r="G55" i="26"/>
  <c r="N55" i="26"/>
  <c r="F51" i="25"/>
  <c r="Q51" i="25"/>
  <c r="E59" i="25"/>
  <c r="E55" i="25"/>
  <c r="E51" i="25" l="1"/>
  <c r="E55" i="26"/>
  <c r="E11" i="27" l="1"/>
  <c r="F11" i="27"/>
  <c r="Q112" i="25"/>
  <c r="N112" i="25"/>
  <c r="K112" i="25"/>
  <c r="H112" i="25"/>
  <c r="G112" i="25"/>
  <c r="F112" i="25"/>
  <c r="Q111" i="25"/>
  <c r="N111" i="25"/>
  <c r="K111" i="25"/>
  <c r="H111" i="25"/>
  <c r="G111" i="25"/>
  <c r="F111" i="25"/>
  <c r="Q110" i="25"/>
  <c r="N110" i="25"/>
  <c r="K110" i="25"/>
  <c r="H110" i="25"/>
  <c r="G110" i="25"/>
  <c r="F110" i="25"/>
  <c r="Q109" i="25"/>
  <c r="N109" i="25"/>
  <c r="K109" i="25"/>
  <c r="H109" i="25"/>
  <c r="G109" i="25"/>
  <c r="F109" i="25"/>
  <c r="Q108" i="25"/>
  <c r="N108" i="25"/>
  <c r="K108" i="25"/>
  <c r="H108" i="25"/>
  <c r="G108" i="25"/>
  <c r="F108" i="25"/>
  <c r="Q107" i="25"/>
  <c r="N107" i="25"/>
  <c r="K107" i="25"/>
  <c r="H107" i="25"/>
  <c r="G107" i="25"/>
  <c r="F107" i="25"/>
  <c r="S106" i="25"/>
  <c r="R106" i="25"/>
  <c r="P106" i="25"/>
  <c r="O106" i="25"/>
  <c r="M106" i="25"/>
  <c r="L106" i="25"/>
  <c r="J106" i="25"/>
  <c r="I106" i="25"/>
  <c r="D11" i="27" l="1"/>
  <c r="E110" i="25"/>
  <c r="E112" i="25"/>
  <c r="E109" i="25"/>
  <c r="E111" i="25"/>
  <c r="Q106" i="25"/>
  <c r="H106" i="25"/>
  <c r="N106" i="25"/>
  <c r="K106" i="25"/>
  <c r="G106" i="25"/>
  <c r="E108" i="25"/>
  <c r="E107" i="25"/>
  <c r="F106" i="25"/>
  <c r="E106" i="25" l="1"/>
  <c r="E21" i="27" l="1"/>
  <c r="D21" i="27" s="1"/>
  <c r="Q159" i="25"/>
  <c r="N159" i="25"/>
  <c r="K159" i="25"/>
  <c r="H159" i="25"/>
  <c r="G159" i="25"/>
  <c r="F159" i="25"/>
  <c r="Q158" i="25"/>
  <c r="N158" i="25"/>
  <c r="K158" i="25"/>
  <c r="H158" i="25"/>
  <c r="G158" i="25"/>
  <c r="F158" i="25"/>
  <c r="Q157" i="25"/>
  <c r="N157" i="25"/>
  <c r="K157" i="25"/>
  <c r="H157" i="25"/>
  <c r="G157" i="25"/>
  <c r="F157" i="25"/>
  <c r="Q156" i="25"/>
  <c r="N156" i="25"/>
  <c r="K156" i="25"/>
  <c r="H156" i="25"/>
  <c r="G156" i="25"/>
  <c r="F156" i="25"/>
  <c r="Q155" i="25"/>
  <c r="N155" i="25"/>
  <c r="K155" i="25"/>
  <c r="H155" i="25"/>
  <c r="G155" i="25"/>
  <c r="F155" i="25"/>
  <c r="Q153" i="25"/>
  <c r="N153" i="25"/>
  <c r="K153" i="25"/>
  <c r="H153" i="25"/>
  <c r="G153" i="25"/>
  <c r="F153" i="25"/>
  <c r="Q152" i="25"/>
  <c r="N152" i="25"/>
  <c r="K152" i="25"/>
  <c r="H152" i="25"/>
  <c r="G152" i="25"/>
  <c r="F152" i="25"/>
  <c r="Q150" i="25"/>
  <c r="N150" i="25"/>
  <c r="K150" i="25"/>
  <c r="H150" i="25"/>
  <c r="G150" i="25"/>
  <c r="F150" i="25"/>
  <c r="Q149" i="25"/>
  <c r="N149" i="25"/>
  <c r="K149" i="25"/>
  <c r="H149" i="25"/>
  <c r="G149" i="25"/>
  <c r="F149" i="25"/>
  <c r="Q148" i="25"/>
  <c r="N148" i="25"/>
  <c r="K148" i="25"/>
  <c r="H148" i="25"/>
  <c r="G148" i="25"/>
  <c r="F148" i="25"/>
  <c r="H145" i="25" l="1"/>
  <c r="E158" i="25"/>
  <c r="E153" i="25"/>
  <c r="E148" i="25"/>
  <c r="E150" i="25"/>
  <c r="K145" i="25"/>
  <c r="Q145" i="25"/>
  <c r="E149" i="25"/>
  <c r="E152" i="25"/>
  <c r="E155" i="25"/>
  <c r="E157" i="25"/>
  <c r="E156" i="25"/>
  <c r="F145" i="25"/>
  <c r="G145" i="25"/>
  <c r="N145" i="25"/>
  <c r="E159" i="25"/>
  <c r="E145" i="25" l="1"/>
  <c r="E28" i="27" l="1"/>
  <c r="D28" i="27" s="1"/>
  <c r="Q105" i="25"/>
  <c r="N105" i="25"/>
  <c r="K105" i="25"/>
  <c r="H105" i="25"/>
  <c r="G105" i="25"/>
  <c r="F105" i="25"/>
  <c r="Q104" i="25"/>
  <c r="N104" i="25"/>
  <c r="K104" i="25"/>
  <c r="H104" i="25"/>
  <c r="G104" i="25"/>
  <c r="F104" i="25"/>
  <c r="Q103" i="25"/>
  <c r="N103" i="25"/>
  <c r="K103" i="25"/>
  <c r="H103" i="25"/>
  <c r="G103" i="25"/>
  <c r="F103" i="25"/>
  <c r="Q102" i="25"/>
  <c r="N102" i="25"/>
  <c r="K102" i="25"/>
  <c r="H102" i="25"/>
  <c r="G102" i="25"/>
  <c r="F102" i="25"/>
  <c r="S101" i="25"/>
  <c r="R101" i="25"/>
  <c r="P101" i="25"/>
  <c r="O101" i="25"/>
  <c r="M101" i="25"/>
  <c r="L101" i="25"/>
  <c r="J101" i="25"/>
  <c r="I101" i="25"/>
  <c r="E102" i="25" l="1"/>
  <c r="N101" i="25"/>
  <c r="K101" i="25"/>
  <c r="H101" i="25"/>
  <c r="E104" i="25"/>
  <c r="E103" i="25"/>
  <c r="G101" i="25"/>
  <c r="E105" i="25"/>
  <c r="F101" i="25"/>
  <c r="Q101" i="25"/>
  <c r="E101" i="25" l="1"/>
  <c r="E20" i="27" l="1"/>
  <c r="D20" i="27" s="1"/>
  <c r="Q74" i="26"/>
  <c r="N74" i="26"/>
  <c r="K74" i="26"/>
  <c r="H74" i="26"/>
  <c r="G74" i="26"/>
  <c r="F74" i="26"/>
  <c r="Q73" i="26"/>
  <c r="N73" i="26"/>
  <c r="K73" i="26"/>
  <c r="H73" i="26"/>
  <c r="G73" i="26"/>
  <c r="F73" i="26"/>
  <c r="Q72" i="26"/>
  <c r="N72" i="26"/>
  <c r="K72" i="26"/>
  <c r="H72" i="26"/>
  <c r="G72" i="26"/>
  <c r="F72" i="26"/>
  <c r="Q70" i="26"/>
  <c r="N70" i="26"/>
  <c r="K70" i="26"/>
  <c r="H70" i="26"/>
  <c r="G70" i="26"/>
  <c r="F70" i="26"/>
  <c r="Q69" i="26"/>
  <c r="N69" i="26"/>
  <c r="K69" i="26"/>
  <c r="H69" i="26"/>
  <c r="G69" i="26"/>
  <c r="F69" i="26"/>
  <c r="Q68" i="26"/>
  <c r="N68" i="26"/>
  <c r="K68" i="26"/>
  <c r="H68" i="26"/>
  <c r="G68" i="26"/>
  <c r="F68" i="26"/>
  <c r="Q67" i="26"/>
  <c r="N67" i="26"/>
  <c r="K67" i="26"/>
  <c r="H67" i="26"/>
  <c r="G67" i="26"/>
  <c r="F67" i="26"/>
  <c r="Q66" i="26"/>
  <c r="N66" i="26"/>
  <c r="K66" i="26"/>
  <c r="H66" i="26"/>
  <c r="G66" i="26"/>
  <c r="F66" i="26"/>
  <c r="E67" i="26" l="1"/>
  <c r="E66" i="26"/>
  <c r="E72" i="26"/>
  <c r="E74" i="26"/>
  <c r="K65" i="26"/>
  <c r="Q65" i="26"/>
  <c r="F65" i="26"/>
  <c r="N65" i="26"/>
  <c r="G65" i="26"/>
  <c r="E70" i="26"/>
  <c r="E73" i="26"/>
  <c r="E69" i="26"/>
  <c r="H65" i="26"/>
  <c r="E68" i="26"/>
  <c r="E65" i="26" l="1"/>
  <c r="F27" i="27" l="1"/>
  <c r="D27" i="27" s="1"/>
  <c r="Q181" i="25"/>
  <c r="N181" i="25"/>
  <c r="K181" i="25"/>
  <c r="H181" i="25"/>
  <c r="G181" i="25"/>
  <c r="F181" i="25"/>
  <c r="Q180" i="25"/>
  <c r="N180" i="25"/>
  <c r="K180" i="25"/>
  <c r="H180" i="25"/>
  <c r="G180" i="25"/>
  <c r="F180" i="25"/>
  <c r="S179" i="25"/>
  <c r="R179" i="25"/>
  <c r="P179" i="25"/>
  <c r="O179" i="25"/>
  <c r="M179" i="25"/>
  <c r="L179" i="25"/>
  <c r="J179" i="25"/>
  <c r="I179" i="25"/>
  <c r="N179" i="25" l="1"/>
  <c r="K179" i="25"/>
  <c r="Q179" i="25"/>
  <c r="E180" i="25"/>
  <c r="E181" i="25"/>
  <c r="F179" i="25"/>
  <c r="H179" i="25"/>
  <c r="G179" i="25"/>
  <c r="E179" i="25" l="1"/>
  <c r="E32" i="27" l="1"/>
  <c r="D32" i="27" s="1"/>
  <c r="Q92" i="25"/>
  <c r="N92" i="25"/>
  <c r="K92" i="25"/>
  <c r="H92" i="25"/>
  <c r="G92" i="25"/>
  <c r="F92" i="25"/>
  <c r="N90" i="25" l="1"/>
  <c r="K90" i="25"/>
  <c r="F90" i="25"/>
  <c r="H90" i="25"/>
  <c r="Q90" i="25"/>
  <c r="E92" i="25"/>
  <c r="G90" i="25"/>
  <c r="E90" i="25" l="1"/>
  <c r="S63" i="25"/>
  <c r="R63" i="25"/>
  <c r="P63" i="25"/>
  <c r="O63" i="25"/>
  <c r="M63" i="25"/>
  <c r="L63" i="25"/>
  <c r="J63" i="25"/>
  <c r="I63" i="25"/>
  <c r="Q59" i="26"/>
  <c r="N59" i="26"/>
  <c r="K59" i="26"/>
  <c r="H59" i="26"/>
  <c r="G59" i="26"/>
  <c r="F59" i="26"/>
  <c r="S58" i="26"/>
  <c r="R58" i="26"/>
  <c r="P58" i="26"/>
  <c r="O58" i="26"/>
  <c r="M58" i="26"/>
  <c r="L58" i="26"/>
  <c r="J58" i="26"/>
  <c r="I58" i="26"/>
  <c r="Q66" i="25"/>
  <c r="N66" i="25"/>
  <c r="K66" i="25"/>
  <c r="H66" i="25"/>
  <c r="G66" i="25"/>
  <c r="F66" i="25"/>
  <c r="Q65" i="25"/>
  <c r="N65" i="25"/>
  <c r="K65" i="25"/>
  <c r="H65" i="25"/>
  <c r="G65" i="25"/>
  <c r="F65" i="25"/>
  <c r="Q64" i="25"/>
  <c r="N64" i="25"/>
  <c r="K64" i="25"/>
  <c r="H64" i="25"/>
  <c r="G64" i="25"/>
  <c r="F64" i="25"/>
  <c r="E18" i="27" l="1"/>
  <c r="D18" i="27" s="1"/>
  <c r="E64" i="25"/>
  <c r="N63" i="25"/>
  <c r="N58" i="26"/>
  <c r="E59" i="26"/>
  <c r="K58" i="26"/>
  <c r="F58" i="26"/>
  <c r="G58" i="26"/>
  <c r="Q58" i="26"/>
  <c r="H58" i="26"/>
  <c r="E66" i="25"/>
  <c r="E65" i="25"/>
  <c r="K63" i="25"/>
  <c r="Q63" i="25"/>
  <c r="E58" i="26" l="1"/>
  <c r="F12" i="27" l="1"/>
  <c r="Q64" i="26"/>
  <c r="N64" i="26"/>
  <c r="K64" i="26"/>
  <c r="H64" i="26"/>
  <c r="G64" i="26"/>
  <c r="F64" i="26"/>
  <c r="Q63" i="26"/>
  <c r="N63" i="26"/>
  <c r="K63" i="26"/>
  <c r="H63" i="26"/>
  <c r="G63" i="26"/>
  <c r="F63" i="26"/>
  <c r="Q62" i="26"/>
  <c r="N62" i="26"/>
  <c r="K62" i="26"/>
  <c r="H62" i="26"/>
  <c r="G62" i="26"/>
  <c r="F62" i="26"/>
  <c r="Q61" i="26"/>
  <c r="N61" i="26"/>
  <c r="K61" i="26"/>
  <c r="H61" i="26"/>
  <c r="G61" i="26"/>
  <c r="F61" i="26"/>
  <c r="S60" i="26"/>
  <c r="R60" i="26"/>
  <c r="P60" i="26"/>
  <c r="O60" i="26"/>
  <c r="M60" i="26"/>
  <c r="L60" i="26"/>
  <c r="J60" i="26"/>
  <c r="I60" i="26"/>
  <c r="Q122" i="25"/>
  <c r="N122" i="25"/>
  <c r="K122" i="25"/>
  <c r="H122" i="25"/>
  <c r="G122" i="25"/>
  <c r="F122" i="25"/>
  <c r="Q121" i="25"/>
  <c r="N121" i="25"/>
  <c r="K121" i="25"/>
  <c r="H121" i="25"/>
  <c r="G121" i="25"/>
  <c r="F121" i="25"/>
  <c r="S120" i="25"/>
  <c r="R120" i="25"/>
  <c r="P120" i="25"/>
  <c r="O120" i="25"/>
  <c r="M120" i="25"/>
  <c r="L120" i="25"/>
  <c r="J120" i="25"/>
  <c r="I120" i="25"/>
  <c r="Q120" i="25" l="1"/>
  <c r="N120" i="25"/>
  <c r="E122" i="25"/>
  <c r="G60" i="26"/>
  <c r="F60" i="26"/>
  <c r="N60" i="26"/>
  <c r="K60" i="26"/>
  <c r="Q60" i="26"/>
  <c r="E62" i="26"/>
  <c r="E64" i="26"/>
  <c r="E63" i="26"/>
  <c r="H60" i="26"/>
  <c r="E61" i="26"/>
  <c r="H120" i="25"/>
  <c r="G120" i="25"/>
  <c r="K120" i="25"/>
  <c r="E121" i="25"/>
  <c r="F120" i="25"/>
  <c r="E60" i="26" l="1"/>
  <c r="E120" i="25"/>
  <c r="F23" i="27" l="1"/>
  <c r="E23" i="27"/>
  <c r="Q54" i="26"/>
  <c r="N54" i="26"/>
  <c r="K54" i="26"/>
  <c r="H54" i="26"/>
  <c r="G54" i="26"/>
  <c r="F54" i="26"/>
  <c r="Q53" i="26"/>
  <c r="N53" i="26"/>
  <c r="K53" i="26"/>
  <c r="H53" i="26"/>
  <c r="G53" i="26"/>
  <c r="F53" i="26"/>
  <c r="Q52" i="26"/>
  <c r="N52" i="26"/>
  <c r="K52" i="26"/>
  <c r="H52" i="26"/>
  <c r="G52" i="26"/>
  <c r="F52" i="26"/>
  <c r="Q51" i="26"/>
  <c r="N51" i="26"/>
  <c r="K51" i="26"/>
  <c r="H51" i="26"/>
  <c r="G51" i="26"/>
  <c r="F51" i="26"/>
  <c r="Q50" i="26"/>
  <c r="N50" i="26"/>
  <c r="K50" i="26"/>
  <c r="H50" i="26"/>
  <c r="G50" i="26"/>
  <c r="F50" i="26"/>
  <c r="Q49" i="26"/>
  <c r="N49" i="26"/>
  <c r="K49" i="26"/>
  <c r="H49" i="26"/>
  <c r="G49" i="26"/>
  <c r="F49" i="26"/>
  <c r="Q48" i="26"/>
  <c r="N48" i="26"/>
  <c r="K48" i="26"/>
  <c r="H48" i="26"/>
  <c r="G48" i="26"/>
  <c r="F48" i="26"/>
  <c r="Q50" i="25"/>
  <c r="N50" i="25"/>
  <c r="K50" i="25"/>
  <c r="H50" i="25"/>
  <c r="G50" i="25"/>
  <c r="F50" i="25"/>
  <c r="Q49" i="25"/>
  <c r="N49" i="25"/>
  <c r="K49" i="25"/>
  <c r="H49" i="25"/>
  <c r="G49" i="25"/>
  <c r="F49" i="25"/>
  <c r="Q48" i="25"/>
  <c r="N48" i="25"/>
  <c r="K48" i="25"/>
  <c r="H48" i="25"/>
  <c r="G48" i="25"/>
  <c r="F48" i="25"/>
  <c r="Q47" i="25"/>
  <c r="N47" i="25"/>
  <c r="K47" i="25"/>
  <c r="H47" i="25"/>
  <c r="G47" i="25"/>
  <c r="F47" i="25"/>
  <c r="Q46" i="25"/>
  <c r="N46" i="25"/>
  <c r="K46" i="25"/>
  <c r="H46" i="25"/>
  <c r="G46" i="25"/>
  <c r="F46" i="25"/>
  <c r="Q45" i="25"/>
  <c r="N45" i="25"/>
  <c r="K45" i="25"/>
  <c r="H45" i="25"/>
  <c r="G45" i="25"/>
  <c r="F45" i="25"/>
  <c r="Q44" i="25"/>
  <c r="N44" i="25"/>
  <c r="K44" i="25"/>
  <c r="H44" i="25"/>
  <c r="G44" i="25"/>
  <c r="F44" i="25"/>
  <c r="Q43" i="25"/>
  <c r="N43" i="25"/>
  <c r="K43" i="25"/>
  <c r="H43" i="25"/>
  <c r="G43" i="25"/>
  <c r="F43" i="25"/>
  <c r="Q42" i="25"/>
  <c r="N42" i="25"/>
  <c r="K42" i="25"/>
  <c r="H42" i="25"/>
  <c r="G42" i="25"/>
  <c r="F42" i="25"/>
  <c r="Q41" i="25"/>
  <c r="N41" i="25"/>
  <c r="K41" i="25"/>
  <c r="H41" i="25"/>
  <c r="G41" i="25"/>
  <c r="F41" i="25"/>
  <c r="Q40" i="25"/>
  <c r="N40" i="25"/>
  <c r="K40" i="25"/>
  <c r="H40" i="25"/>
  <c r="G40" i="25"/>
  <c r="F40" i="25"/>
  <c r="Q39" i="25"/>
  <c r="N39" i="25"/>
  <c r="K39" i="25"/>
  <c r="H39" i="25"/>
  <c r="G39" i="25"/>
  <c r="F39" i="25"/>
  <c r="Q38" i="25"/>
  <c r="N38" i="25"/>
  <c r="K38" i="25"/>
  <c r="H38" i="25"/>
  <c r="G38" i="25"/>
  <c r="F38" i="25"/>
  <c r="Q37" i="25"/>
  <c r="N37" i="25"/>
  <c r="K37" i="25"/>
  <c r="H37" i="25"/>
  <c r="G37" i="25"/>
  <c r="F37" i="25"/>
  <c r="S36" i="25"/>
  <c r="R36" i="25"/>
  <c r="P36" i="25"/>
  <c r="O36" i="25"/>
  <c r="M36" i="25"/>
  <c r="L36" i="25"/>
  <c r="J36" i="25"/>
  <c r="I36" i="25"/>
  <c r="D23" i="27" l="1"/>
  <c r="E51" i="26"/>
  <c r="E42" i="25"/>
  <c r="E50" i="25"/>
  <c r="H47" i="26"/>
  <c r="G47" i="26"/>
  <c r="N47" i="26"/>
  <c r="H36" i="25"/>
  <c r="E37" i="25"/>
  <c r="E39" i="25"/>
  <c r="E41" i="25"/>
  <c r="E49" i="25"/>
  <c r="E38" i="25"/>
  <c r="K36" i="25"/>
  <c r="E40" i="25"/>
  <c r="G36" i="25"/>
  <c r="E45" i="25"/>
  <c r="E47" i="25"/>
  <c r="E46" i="25"/>
  <c r="E48" i="25"/>
  <c r="E48" i="26"/>
  <c r="E54" i="26"/>
  <c r="Q47" i="26"/>
  <c r="E49" i="26"/>
  <c r="F47" i="26"/>
  <c r="E53" i="26"/>
  <c r="K47" i="26"/>
  <c r="E50" i="26"/>
  <c r="E52" i="26"/>
  <c r="F36" i="25"/>
  <c r="Q36" i="25"/>
  <c r="E44" i="25"/>
  <c r="N36" i="25"/>
  <c r="E43" i="25"/>
  <c r="E47" i="26" l="1"/>
  <c r="E36" i="25"/>
  <c r="F10" i="27" l="1"/>
  <c r="E10" i="27"/>
  <c r="Q166" i="25"/>
  <c r="N166" i="25"/>
  <c r="K166" i="25"/>
  <c r="H166" i="25"/>
  <c r="G166" i="25"/>
  <c r="F166" i="25"/>
  <c r="Q165" i="25"/>
  <c r="N165" i="25"/>
  <c r="K165" i="25"/>
  <c r="H165" i="25"/>
  <c r="G165" i="25"/>
  <c r="F165" i="25"/>
  <c r="Q164" i="25"/>
  <c r="N164" i="25"/>
  <c r="K164" i="25"/>
  <c r="H164" i="25"/>
  <c r="G164" i="25"/>
  <c r="F164" i="25"/>
  <c r="Q163" i="25"/>
  <c r="N163" i="25"/>
  <c r="K163" i="25"/>
  <c r="H163" i="25"/>
  <c r="G163" i="25"/>
  <c r="F163" i="25"/>
  <c r="S162" i="25"/>
  <c r="R162" i="25"/>
  <c r="P162" i="25"/>
  <c r="O162" i="25"/>
  <c r="M162" i="25"/>
  <c r="L162" i="25"/>
  <c r="J162" i="25"/>
  <c r="I162" i="25"/>
  <c r="D10" i="27" l="1"/>
  <c r="E165" i="25"/>
  <c r="E166" i="25"/>
  <c r="Q162" i="25"/>
  <c r="E164" i="25"/>
  <c r="N162" i="25"/>
  <c r="E163" i="25"/>
  <c r="G162" i="25"/>
  <c r="K162" i="25"/>
  <c r="H162" i="25"/>
  <c r="F162" i="25"/>
  <c r="E162" i="25" l="1"/>
  <c r="E30" i="27" l="1"/>
  <c r="D30" i="27" s="1"/>
  <c r="Q129" i="25"/>
  <c r="N129" i="25"/>
  <c r="K129" i="25"/>
  <c r="H129" i="25"/>
  <c r="G129" i="25"/>
  <c r="F129" i="25"/>
  <c r="H128" i="25" l="1"/>
  <c r="E129" i="25"/>
  <c r="Q128" i="25"/>
  <c r="K128" i="25"/>
  <c r="F128" i="25"/>
  <c r="G128" i="25"/>
  <c r="N128" i="25"/>
  <c r="E128" i="25" l="1"/>
  <c r="E26" i="27" l="1"/>
  <c r="D26" i="27" s="1"/>
  <c r="Q46" i="26"/>
  <c r="N46" i="26"/>
  <c r="K46" i="26"/>
  <c r="H46" i="26"/>
  <c r="G46" i="26"/>
  <c r="F46" i="26"/>
  <c r="Q45" i="26"/>
  <c r="N45" i="26"/>
  <c r="K45" i="26"/>
  <c r="H45" i="26"/>
  <c r="G45" i="26"/>
  <c r="F45" i="26"/>
  <c r="Q44" i="26"/>
  <c r="N44" i="26"/>
  <c r="K44" i="26"/>
  <c r="H44" i="26"/>
  <c r="G44" i="26"/>
  <c r="F44" i="26"/>
  <c r="Q43" i="26"/>
  <c r="N43" i="26"/>
  <c r="K43" i="26"/>
  <c r="H43" i="26"/>
  <c r="G43" i="26"/>
  <c r="F43" i="26"/>
  <c r="Q42" i="26"/>
  <c r="N42" i="26"/>
  <c r="K42" i="26"/>
  <c r="H42" i="26"/>
  <c r="G42" i="26"/>
  <c r="F42" i="26"/>
  <c r="Q41" i="26"/>
  <c r="N41" i="26"/>
  <c r="K41" i="26"/>
  <c r="H41" i="26"/>
  <c r="G41" i="26"/>
  <c r="F41" i="26"/>
  <c r="Q40" i="26"/>
  <c r="N40" i="26"/>
  <c r="K40" i="26"/>
  <c r="H40" i="26"/>
  <c r="G40" i="26"/>
  <c r="F40" i="26"/>
  <c r="Q39" i="26"/>
  <c r="N39" i="26"/>
  <c r="K39" i="26"/>
  <c r="H39" i="26"/>
  <c r="G39" i="26"/>
  <c r="F39" i="26"/>
  <c r="Q38" i="26"/>
  <c r="N38" i="26"/>
  <c r="K38" i="26"/>
  <c r="H38" i="26"/>
  <c r="G38" i="26"/>
  <c r="F38" i="26"/>
  <c r="Q37" i="26"/>
  <c r="N37" i="26"/>
  <c r="K37" i="26"/>
  <c r="H37" i="26"/>
  <c r="G37" i="26"/>
  <c r="F37" i="26"/>
  <c r="Q36" i="26"/>
  <c r="N36" i="26"/>
  <c r="K36" i="26"/>
  <c r="H36" i="26"/>
  <c r="G36" i="26"/>
  <c r="F36" i="26"/>
  <c r="Q35" i="26"/>
  <c r="N35" i="26"/>
  <c r="K35" i="26"/>
  <c r="H35" i="26"/>
  <c r="G35" i="26"/>
  <c r="F35" i="26"/>
  <c r="Q34" i="26"/>
  <c r="N34" i="26"/>
  <c r="K34" i="26"/>
  <c r="H34" i="26"/>
  <c r="G34" i="26"/>
  <c r="F34" i="26"/>
  <c r="Q33" i="26"/>
  <c r="N33" i="26"/>
  <c r="K33" i="26"/>
  <c r="H33" i="26"/>
  <c r="G33" i="26"/>
  <c r="F33" i="26"/>
  <c r="Q32" i="26"/>
  <c r="N32" i="26"/>
  <c r="K32" i="26"/>
  <c r="H32" i="26"/>
  <c r="G32" i="26"/>
  <c r="F32" i="26"/>
  <c r="Q31" i="26"/>
  <c r="N31" i="26"/>
  <c r="K31" i="26"/>
  <c r="H31" i="26"/>
  <c r="G31" i="26"/>
  <c r="F31" i="26"/>
  <c r="Q30" i="26"/>
  <c r="N30" i="26"/>
  <c r="K30" i="26"/>
  <c r="H30" i="26"/>
  <c r="G30" i="26"/>
  <c r="F30" i="26"/>
  <c r="Q29" i="26"/>
  <c r="N29" i="26"/>
  <c r="K29" i="26"/>
  <c r="H29" i="26"/>
  <c r="G29" i="26"/>
  <c r="F29" i="26"/>
  <c r="Q28" i="26"/>
  <c r="N28" i="26"/>
  <c r="K28" i="26"/>
  <c r="H28" i="26"/>
  <c r="G28" i="26"/>
  <c r="F28" i="26"/>
  <c r="Q27" i="26"/>
  <c r="N27" i="26"/>
  <c r="K27" i="26"/>
  <c r="H27" i="26"/>
  <c r="G27" i="26"/>
  <c r="F27" i="26"/>
  <c r="Q26" i="26"/>
  <c r="N26" i="26"/>
  <c r="K26" i="26"/>
  <c r="H26" i="26"/>
  <c r="G26" i="26"/>
  <c r="F26" i="26"/>
  <c r="Q25" i="26"/>
  <c r="N25" i="26"/>
  <c r="K25" i="26"/>
  <c r="H25" i="26"/>
  <c r="G25" i="26"/>
  <c r="F25" i="26"/>
  <c r="Q24" i="26"/>
  <c r="N24" i="26"/>
  <c r="K24" i="26"/>
  <c r="H24" i="26"/>
  <c r="G24" i="26"/>
  <c r="F24" i="26"/>
  <c r="Q23" i="26"/>
  <c r="N23" i="26"/>
  <c r="K23" i="26"/>
  <c r="H23" i="26"/>
  <c r="G23" i="26"/>
  <c r="F23" i="26"/>
  <c r="Q22" i="26"/>
  <c r="N22" i="26"/>
  <c r="K22" i="26"/>
  <c r="H22" i="26"/>
  <c r="G22" i="26"/>
  <c r="F22" i="26"/>
  <c r="Q21" i="26"/>
  <c r="N21" i="26"/>
  <c r="K21" i="26"/>
  <c r="H21" i="26"/>
  <c r="G21" i="26"/>
  <c r="F21" i="26"/>
  <c r="Q20" i="26"/>
  <c r="N20" i="26"/>
  <c r="K20" i="26"/>
  <c r="H20" i="26"/>
  <c r="G20" i="26"/>
  <c r="F20" i="26"/>
  <c r="Q19" i="26"/>
  <c r="N19" i="26"/>
  <c r="K19" i="26"/>
  <c r="H19" i="26"/>
  <c r="G19" i="26"/>
  <c r="F19" i="26"/>
  <c r="Q18" i="26"/>
  <c r="N18" i="26"/>
  <c r="K18" i="26"/>
  <c r="H18" i="26"/>
  <c r="G18" i="26"/>
  <c r="F18" i="26"/>
  <c r="Q17" i="26"/>
  <c r="N17" i="26"/>
  <c r="K17" i="26"/>
  <c r="H17" i="26"/>
  <c r="G17" i="26"/>
  <c r="F17" i="26"/>
  <c r="Q16" i="26"/>
  <c r="N16" i="26"/>
  <c r="K16" i="26"/>
  <c r="H16" i="26"/>
  <c r="G16" i="26"/>
  <c r="F16" i="26"/>
  <c r="Q15" i="26"/>
  <c r="N15" i="26"/>
  <c r="K15" i="26"/>
  <c r="H15" i="26"/>
  <c r="G15" i="26"/>
  <c r="F15" i="26"/>
  <c r="S76" i="26"/>
  <c r="R76" i="26"/>
  <c r="P76" i="26"/>
  <c r="O76" i="26"/>
  <c r="M76" i="26"/>
  <c r="L76" i="26"/>
  <c r="J76" i="26"/>
  <c r="I76" i="26"/>
  <c r="Q35" i="25"/>
  <c r="N35" i="25"/>
  <c r="K35" i="25"/>
  <c r="H35" i="25"/>
  <c r="G35" i="25"/>
  <c r="F35" i="25"/>
  <c r="Q34" i="25"/>
  <c r="N34" i="25"/>
  <c r="K34" i="25"/>
  <c r="H34" i="25"/>
  <c r="G34" i="25"/>
  <c r="F34" i="25"/>
  <c r="Q33" i="25"/>
  <c r="N33" i="25"/>
  <c r="K33" i="25"/>
  <c r="H33" i="25"/>
  <c r="G33" i="25"/>
  <c r="F33" i="25"/>
  <c r="Q32" i="25"/>
  <c r="N32" i="25"/>
  <c r="K32" i="25"/>
  <c r="H32" i="25"/>
  <c r="G32" i="25"/>
  <c r="F32" i="25"/>
  <c r="Q31" i="25"/>
  <c r="N31" i="25"/>
  <c r="K31" i="25"/>
  <c r="H31" i="25"/>
  <c r="G31" i="25"/>
  <c r="F31" i="25"/>
  <c r="Q30" i="25"/>
  <c r="N30" i="25"/>
  <c r="K30" i="25"/>
  <c r="H30" i="25"/>
  <c r="G30" i="25"/>
  <c r="F30" i="25"/>
  <c r="Q29" i="25"/>
  <c r="N29" i="25"/>
  <c r="K29" i="25"/>
  <c r="H29" i="25"/>
  <c r="G29" i="25"/>
  <c r="F29" i="25"/>
  <c r="Q28" i="25"/>
  <c r="N28" i="25"/>
  <c r="K28" i="25"/>
  <c r="H28" i="25"/>
  <c r="G28" i="25"/>
  <c r="F28" i="25"/>
  <c r="Q27" i="25"/>
  <c r="N27" i="25"/>
  <c r="K27" i="25"/>
  <c r="H27" i="25"/>
  <c r="G27" i="25"/>
  <c r="F27" i="25"/>
  <c r="Q26" i="25"/>
  <c r="N26" i="25"/>
  <c r="K26" i="25"/>
  <c r="H26" i="25"/>
  <c r="G26" i="25"/>
  <c r="F26" i="25"/>
  <c r="Q25" i="25"/>
  <c r="N25" i="25"/>
  <c r="K25" i="25"/>
  <c r="H25" i="25"/>
  <c r="G25" i="25"/>
  <c r="F25" i="25"/>
  <c r="Q24" i="25"/>
  <c r="N24" i="25"/>
  <c r="K24" i="25"/>
  <c r="H24" i="25"/>
  <c r="G24" i="25"/>
  <c r="F24" i="25"/>
  <c r="Q23" i="25"/>
  <c r="N23" i="25"/>
  <c r="K23" i="25"/>
  <c r="H23" i="25"/>
  <c r="G23" i="25"/>
  <c r="F23" i="25"/>
  <c r="Q22" i="25"/>
  <c r="N22" i="25"/>
  <c r="K22" i="25"/>
  <c r="H22" i="25"/>
  <c r="G22" i="25"/>
  <c r="F22" i="25"/>
  <c r="Q21" i="25"/>
  <c r="N21" i="25"/>
  <c r="K21" i="25"/>
  <c r="H21" i="25"/>
  <c r="G21" i="25"/>
  <c r="F21" i="25"/>
  <c r="Q20" i="25"/>
  <c r="N20" i="25"/>
  <c r="K20" i="25"/>
  <c r="H20" i="25"/>
  <c r="G20" i="25"/>
  <c r="F20" i="25"/>
  <c r="Q19" i="25"/>
  <c r="N19" i="25"/>
  <c r="K19" i="25"/>
  <c r="H19" i="25"/>
  <c r="G19" i="25"/>
  <c r="F19" i="25"/>
  <c r="Q18" i="25"/>
  <c r="N18" i="25"/>
  <c r="K18" i="25"/>
  <c r="H18" i="25"/>
  <c r="G18" i="25"/>
  <c r="F18" i="25"/>
  <c r="Q17" i="25"/>
  <c r="N17" i="25"/>
  <c r="K17" i="25"/>
  <c r="H17" i="25"/>
  <c r="G17" i="25"/>
  <c r="F17" i="25"/>
  <c r="Q16" i="25"/>
  <c r="N16" i="25"/>
  <c r="K16" i="25"/>
  <c r="H16" i="25"/>
  <c r="G16" i="25"/>
  <c r="F16" i="25"/>
  <c r="Q15" i="25"/>
  <c r="N15" i="25"/>
  <c r="K15" i="25"/>
  <c r="H15" i="25"/>
  <c r="G15" i="25"/>
  <c r="F15" i="25"/>
  <c r="S14" i="25"/>
  <c r="R14" i="25"/>
  <c r="P14" i="25"/>
  <c r="O14" i="25"/>
  <c r="M14" i="25"/>
  <c r="L14" i="25"/>
  <c r="J14" i="25"/>
  <c r="I14" i="25"/>
  <c r="K76" i="26" l="1"/>
  <c r="Q76" i="26"/>
  <c r="F76" i="26"/>
  <c r="N76" i="26"/>
  <c r="H76" i="26"/>
  <c r="G76" i="26"/>
  <c r="K14" i="25"/>
  <c r="E20" i="25"/>
  <c r="E22" i="25"/>
  <c r="E24" i="25"/>
  <c r="E46" i="26"/>
  <c r="H14" i="26"/>
  <c r="E27" i="26"/>
  <c r="Q14" i="26"/>
  <c r="E16" i="26"/>
  <c r="E20" i="26"/>
  <c r="E30" i="26"/>
  <c r="E32" i="26"/>
  <c r="E36" i="26"/>
  <c r="E38" i="26"/>
  <c r="E44" i="26"/>
  <c r="E28" i="25"/>
  <c r="E26" i="26"/>
  <c r="E19" i="26"/>
  <c r="E21" i="26"/>
  <c r="E23" i="26"/>
  <c r="E25" i="26"/>
  <c r="K14" i="26"/>
  <c r="E35" i="26"/>
  <c r="E37" i="26"/>
  <c r="E39" i="26"/>
  <c r="E43" i="26"/>
  <c r="G14" i="26"/>
  <c r="E22" i="26"/>
  <c r="E41" i="26"/>
  <c r="E42" i="26"/>
  <c r="N14" i="26"/>
  <c r="E28" i="26"/>
  <c r="E45" i="26"/>
  <c r="E15" i="26"/>
  <c r="E17" i="26"/>
  <c r="E24" i="26"/>
  <c r="E31" i="26"/>
  <c r="E33" i="26"/>
  <c r="E40" i="26"/>
  <c r="E18" i="26"/>
  <c r="E29" i="26"/>
  <c r="E34" i="26"/>
  <c r="E32" i="25"/>
  <c r="E35" i="25"/>
  <c r="E15" i="25"/>
  <c r="E17" i="25"/>
  <c r="E23" i="25"/>
  <c r="E25" i="25"/>
  <c r="G14" i="25"/>
  <c r="E19" i="25"/>
  <c r="E34" i="25"/>
  <c r="H14" i="25"/>
  <c r="Q14" i="25"/>
  <c r="E16" i="25"/>
  <c r="E27" i="25"/>
  <c r="E31" i="25"/>
  <c r="E33" i="25"/>
  <c r="F14" i="26"/>
  <c r="F14" i="25"/>
  <c r="E30" i="25"/>
  <c r="N14" i="25"/>
  <c r="E18" i="25"/>
  <c r="E21" i="25"/>
  <c r="E26" i="25"/>
  <c r="E29" i="25"/>
  <c r="Q127" i="25"/>
  <c r="N127" i="25"/>
  <c r="K127" i="25"/>
  <c r="H127" i="25"/>
  <c r="G127" i="25"/>
  <c r="F127" i="25"/>
  <c r="S126" i="25"/>
  <c r="R126" i="25"/>
  <c r="P126" i="25"/>
  <c r="O126" i="25"/>
  <c r="M126" i="25"/>
  <c r="L126" i="25"/>
  <c r="J126" i="25"/>
  <c r="I126" i="25"/>
  <c r="E76" i="26" l="1"/>
  <c r="E14" i="26"/>
  <c r="E14" i="25"/>
  <c r="G126" i="25"/>
  <c r="E127" i="25"/>
  <c r="K126" i="25"/>
  <c r="H126" i="25"/>
  <c r="N126" i="25"/>
  <c r="F126" i="25"/>
  <c r="Q126" i="25"/>
  <c r="F9" i="27" l="1"/>
  <c r="F34" i="27" s="1"/>
  <c r="E9" i="27"/>
  <c r="E126" i="25"/>
  <c r="E25" i="27" l="1"/>
  <c r="D25" i="27" s="1"/>
  <c r="D9" i="27"/>
  <c r="Q161" i="25"/>
  <c r="N161" i="25"/>
  <c r="K161" i="25"/>
  <c r="H161" i="25"/>
  <c r="F161" i="25"/>
  <c r="G161" i="25" l="1"/>
  <c r="E161" i="25" l="1"/>
  <c r="Q88" i="25"/>
  <c r="N88" i="25"/>
  <c r="K88" i="25"/>
  <c r="H88" i="25"/>
  <c r="G88" i="25"/>
  <c r="F88" i="25"/>
  <c r="Q87" i="25"/>
  <c r="N87" i="25"/>
  <c r="K87" i="25"/>
  <c r="H87" i="25"/>
  <c r="G87" i="25"/>
  <c r="F87" i="25"/>
  <c r="Q86" i="25"/>
  <c r="N86" i="25"/>
  <c r="K86" i="25"/>
  <c r="H86" i="25"/>
  <c r="G86" i="25"/>
  <c r="F86" i="25"/>
  <c r="E88" i="25" l="1"/>
  <c r="E87" i="25"/>
  <c r="E86" i="25"/>
  <c r="S160" i="25" l="1"/>
  <c r="R160" i="25"/>
  <c r="P160" i="25"/>
  <c r="O160" i="25"/>
  <c r="M160" i="25"/>
  <c r="L160" i="25"/>
  <c r="J160" i="25"/>
  <c r="I160" i="25"/>
  <c r="G160" i="25" l="1"/>
  <c r="N160" i="25"/>
  <c r="K160" i="25"/>
  <c r="Q160" i="25"/>
  <c r="H160" i="25"/>
  <c r="F160" i="25"/>
  <c r="E160" i="25" l="1"/>
  <c r="E29" i="27" l="1"/>
  <c r="D29" i="27" s="1"/>
  <c r="S82" i="25"/>
  <c r="R82" i="25"/>
  <c r="P82" i="25"/>
  <c r="O82" i="25"/>
  <c r="M82" i="25"/>
  <c r="L82" i="25"/>
  <c r="J82" i="25"/>
  <c r="I82" i="25"/>
  <c r="Q84" i="25"/>
  <c r="N84" i="25"/>
  <c r="K84" i="25"/>
  <c r="H84" i="25"/>
  <c r="G84" i="25"/>
  <c r="F84" i="25"/>
  <c r="Q83" i="25"/>
  <c r="N83" i="25"/>
  <c r="K83" i="25"/>
  <c r="H83" i="25"/>
  <c r="G83" i="25"/>
  <c r="F83" i="25"/>
  <c r="Q82" i="25" l="1"/>
  <c r="E83" i="25"/>
  <c r="E84" i="25"/>
  <c r="K82" i="25"/>
  <c r="F82" i="25"/>
  <c r="G82" i="25"/>
  <c r="N82" i="25"/>
  <c r="H82" i="25"/>
  <c r="E82" i="25" l="1"/>
  <c r="E16" i="27" l="1"/>
  <c r="D16" i="27" s="1"/>
  <c r="Q125" i="25"/>
  <c r="N125" i="25"/>
  <c r="K125" i="25"/>
  <c r="H125" i="25"/>
  <c r="G125" i="25"/>
  <c r="S123" i="25"/>
  <c r="R123" i="25"/>
  <c r="N124" i="25"/>
  <c r="K124" i="25"/>
  <c r="G124" i="25"/>
  <c r="F124" i="25"/>
  <c r="P123" i="25"/>
  <c r="O123" i="25"/>
  <c r="M123" i="25"/>
  <c r="N123" i="25" l="1"/>
  <c r="J123" i="25"/>
  <c r="L123" i="25"/>
  <c r="Q123" i="25"/>
  <c r="H124" i="25"/>
  <c r="E124" i="25"/>
  <c r="Q124" i="25"/>
  <c r="I123" i="25"/>
  <c r="F125" i="25"/>
  <c r="E125" i="25" l="1"/>
  <c r="K123" i="25"/>
  <c r="G123" i="25"/>
  <c r="H123" i="25"/>
  <c r="F123" i="25"/>
  <c r="E123" i="25" l="1"/>
  <c r="Q81" i="25"/>
  <c r="N81" i="25"/>
  <c r="K81" i="25"/>
  <c r="H81" i="25"/>
  <c r="Q80" i="25"/>
  <c r="N80" i="25"/>
  <c r="K80" i="25"/>
  <c r="H80" i="25"/>
  <c r="Q79" i="25"/>
  <c r="N79" i="25"/>
  <c r="K79" i="25"/>
  <c r="H79" i="25"/>
  <c r="E24" i="27" l="1"/>
  <c r="D24" i="27" s="1"/>
  <c r="Q178" i="25"/>
  <c r="N178" i="25"/>
  <c r="K178" i="25"/>
  <c r="H178" i="25"/>
  <c r="G178" i="25"/>
  <c r="F178" i="25"/>
  <c r="Q177" i="25"/>
  <c r="N177" i="25"/>
  <c r="K177" i="25"/>
  <c r="H177" i="25"/>
  <c r="G177" i="25"/>
  <c r="F177" i="25"/>
  <c r="Q176" i="25"/>
  <c r="N176" i="25"/>
  <c r="K176" i="25"/>
  <c r="H176" i="25"/>
  <c r="G176" i="25"/>
  <c r="F176" i="25"/>
  <c r="Q175" i="25"/>
  <c r="N175" i="25"/>
  <c r="K175" i="25"/>
  <c r="H175" i="25"/>
  <c r="G175" i="25"/>
  <c r="F175" i="25"/>
  <c r="Q174" i="25"/>
  <c r="N174" i="25"/>
  <c r="K174" i="25"/>
  <c r="H174" i="25"/>
  <c r="G174" i="25"/>
  <c r="F174" i="25"/>
  <c r="Q173" i="25"/>
  <c r="N173" i="25"/>
  <c r="K173" i="25"/>
  <c r="H173" i="25"/>
  <c r="G173" i="25"/>
  <c r="F173" i="25"/>
  <c r="Q172" i="25"/>
  <c r="N172" i="25"/>
  <c r="K172" i="25"/>
  <c r="H172" i="25"/>
  <c r="G172" i="25"/>
  <c r="F172" i="25"/>
  <c r="Q171" i="25"/>
  <c r="N171" i="25"/>
  <c r="K171" i="25"/>
  <c r="H171" i="25"/>
  <c r="G171" i="25"/>
  <c r="F171" i="25"/>
  <c r="Q170" i="25"/>
  <c r="N170" i="25"/>
  <c r="K170" i="25"/>
  <c r="H170" i="25"/>
  <c r="G170" i="25"/>
  <c r="F170" i="25"/>
  <c r="Q169" i="25"/>
  <c r="N169" i="25"/>
  <c r="K169" i="25"/>
  <c r="H169" i="25"/>
  <c r="G169" i="25"/>
  <c r="F169" i="25"/>
  <c r="Q168" i="25"/>
  <c r="N168" i="25"/>
  <c r="K168" i="25"/>
  <c r="H168" i="25"/>
  <c r="G168" i="25"/>
  <c r="F168" i="25"/>
  <c r="S167" i="25"/>
  <c r="R167" i="25"/>
  <c r="P167" i="25"/>
  <c r="O167" i="25"/>
  <c r="M167" i="25"/>
  <c r="L167" i="25"/>
  <c r="J167" i="25"/>
  <c r="I167" i="25"/>
  <c r="Q94" i="25" l="1"/>
  <c r="Q85" i="25"/>
  <c r="F94" i="25"/>
  <c r="H94" i="25"/>
  <c r="N94" i="25"/>
  <c r="N85" i="25"/>
  <c r="K94" i="25"/>
  <c r="K85" i="25"/>
  <c r="G94" i="25"/>
  <c r="G85" i="25"/>
  <c r="N167" i="25"/>
  <c r="E178" i="25"/>
  <c r="E175" i="25"/>
  <c r="E177" i="25"/>
  <c r="E174" i="25"/>
  <c r="H167" i="25"/>
  <c r="Q167" i="25"/>
  <c r="E169" i="25"/>
  <c r="E170" i="25"/>
  <c r="E172" i="25"/>
  <c r="E171" i="25"/>
  <c r="E173" i="25"/>
  <c r="K167" i="25"/>
  <c r="G167" i="25"/>
  <c r="E168" i="25"/>
  <c r="E176" i="25"/>
  <c r="F167" i="25"/>
  <c r="E94" i="25" l="1"/>
  <c r="F85" i="25"/>
  <c r="H85" i="25"/>
  <c r="E167" i="25"/>
  <c r="E31" i="27" l="1"/>
  <c r="D31" i="27" s="1"/>
  <c r="E19" i="27"/>
  <c r="D19" i="27" s="1"/>
  <c r="E85" i="25"/>
  <c r="Q77" i="25"/>
  <c r="N77" i="25"/>
  <c r="K77" i="25"/>
  <c r="H77" i="25"/>
  <c r="G77" i="25"/>
  <c r="F77" i="25"/>
  <c r="Q76" i="25"/>
  <c r="N76" i="25"/>
  <c r="K76" i="25"/>
  <c r="H76" i="25"/>
  <c r="G76" i="25"/>
  <c r="F76" i="25"/>
  <c r="S75" i="25"/>
  <c r="R75" i="25"/>
  <c r="P75" i="25"/>
  <c r="O75" i="25"/>
  <c r="M75" i="25"/>
  <c r="L75" i="25"/>
  <c r="J75" i="25"/>
  <c r="I75" i="25"/>
  <c r="E17" i="27" l="1"/>
  <c r="N75" i="25"/>
  <c r="E76" i="25"/>
  <c r="Q75" i="25"/>
  <c r="K75" i="25"/>
  <c r="H75" i="25"/>
  <c r="G75" i="25"/>
  <c r="E77" i="25"/>
  <c r="F75" i="25"/>
  <c r="D17" i="27" l="1"/>
  <c r="E75" i="25"/>
  <c r="E14" i="27" l="1"/>
  <c r="D14" i="27" s="1"/>
  <c r="Q74" i="25"/>
  <c r="N74" i="25"/>
  <c r="K74" i="25"/>
  <c r="H74" i="25"/>
  <c r="G74" i="25"/>
  <c r="F74" i="25"/>
  <c r="Q73" i="25"/>
  <c r="N73" i="25"/>
  <c r="K73" i="25"/>
  <c r="H73" i="25"/>
  <c r="G73" i="25"/>
  <c r="F73" i="25"/>
  <c r="Q72" i="25"/>
  <c r="N72" i="25"/>
  <c r="K72" i="25"/>
  <c r="H72" i="25"/>
  <c r="G72" i="25"/>
  <c r="F72" i="25"/>
  <c r="Q71" i="25"/>
  <c r="N71" i="25"/>
  <c r="K71" i="25"/>
  <c r="H71" i="25"/>
  <c r="G71" i="25"/>
  <c r="F71" i="25"/>
  <c r="Q70" i="25"/>
  <c r="N70" i="25"/>
  <c r="K70" i="25"/>
  <c r="H70" i="25"/>
  <c r="G70" i="25"/>
  <c r="F70" i="25"/>
  <c r="Q69" i="25"/>
  <c r="N69" i="25"/>
  <c r="K69" i="25"/>
  <c r="H69" i="25"/>
  <c r="G69" i="25"/>
  <c r="F69" i="25"/>
  <c r="Q68" i="25"/>
  <c r="N68" i="25"/>
  <c r="K68" i="25"/>
  <c r="H68" i="25"/>
  <c r="G68" i="25"/>
  <c r="F68" i="25"/>
  <c r="S67" i="25"/>
  <c r="S183" i="25" s="1"/>
  <c r="R67" i="25"/>
  <c r="R183" i="25" s="1"/>
  <c r="P67" i="25"/>
  <c r="P183" i="25" s="1"/>
  <c r="O67" i="25"/>
  <c r="O183" i="25" s="1"/>
  <c r="M67" i="25"/>
  <c r="M183" i="25" s="1"/>
  <c r="L67" i="25"/>
  <c r="L183" i="25" s="1"/>
  <c r="J67" i="25"/>
  <c r="I67" i="25"/>
  <c r="I183" i="25" s="1"/>
  <c r="N183" i="25" l="1"/>
  <c r="K183" i="25"/>
  <c r="G63" i="25"/>
  <c r="J183" i="25"/>
  <c r="G183" i="25" s="1"/>
  <c r="Q183" i="25"/>
  <c r="F183" i="25"/>
  <c r="H63" i="25"/>
  <c r="F63" i="25"/>
  <c r="E73" i="25"/>
  <c r="K67" i="25"/>
  <c r="Q67" i="25"/>
  <c r="H67" i="25"/>
  <c r="N67" i="25"/>
  <c r="E68" i="25"/>
  <c r="E70" i="25"/>
  <c r="E72" i="25"/>
  <c r="E69" i="25"/>
  <c r="G67" i="25"/>
  <c r="E71" i="25"/>
  <c r="E74" i="25"/>
  <c r="F67" i="25"/>
  <c r="E183" i="25" l="1"/>
  <c r="E63" i="25"/>
  <c r="H183" i="25"/>
  <c r="E67" i="25"/>
  <c r="E12" i="27" l="1"/>
  <c r="D12" i="27" s="1"/>
  <c r="E13" i="27"/>
  <c r="F13" i="25"/>
  <c r="G13" i="25" s="1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  <c r="D13" i="27" l="1"/>
  <c r="E34" i="27"/>
  <c r="D34" i="27" s="1"/>
  <c r="E37" i="27" s="1"/>
</calcChain>
</file>

<file path=xl/sharedStrings.xml><?xml version="1.0" encoding="utf-8"?>
<sst xmlns="http://schemas.openxmlformats.org/spreadsheetml/2006/main" count="353" uniqueCount="99">
  <si>
    <t>ВСЕГО</t>
  </si>
  <si>
    <t>I квартал</t>
  </si>
  <si>
    <t>II квартал</t>
  </si>
  <si>
    <t>III квартал</t>
  </si>
  <si>
    <t>IV квартал</t>
  </si>
  <si>
    <t>№ п/п</t>
  </si>
  <si>
    <t>Акушерство и гинекология</t>
  </si>
  <si>
    <t>в том числе</t>
  </si>
  <si>
    <t xml:space="preserve">ВСЕГО </t>
  </si>
  <si>
    <t>в   т о м   ч и с л е   п о   к в а р т а л а м</t>
  </si>
  <si>
    <t>Травматология и ортопедия</t>
  </si>
  <si>
    <t>Реестровый номер МО</t>
  </si>
  <si>
    <t>Код профиля</t>
  </si>
  <si>
    <t>Номер группы ВМП</t>
  </si>
  <si>
    <t>Наименование медицинской организации/ Профиль</t>
  </si>
  <si>
    <t xml:space="preserve"> Новгородский филиал ООО "АльфаСтрахование-ОМС" </t>
  </si>
  <si>
    <t xml:space="preserve">Новгородский филиал ООО "АльфаСтрахование-ОМС" </t>
  </si>
  <si>
    <t>Новгородский филиал АО "Страховая компания "СОГАЗ-Мед"</t>
  </si>
  <si>
    <t>План по круглосуточному стационару на 2021 год, законченные случаи</t>
  </si>
  <si>
    <t>Кардиология</t>
  </si>
  <si>
    <t>Неврология</t>
  </si>
  <si>
    <t>Хирургия</t>
  </si>
  <si>
    <t>Педиатрия</t>
  </si>
  <si>
    <t>Терапия</t>
  </si>
  <si>
    <t>План по ВМП на 2021 год, госпитализации</t>
  </si>
  <si>
    <t>к протоколу заседания комиссии</t>
  </si>
  <si>
    <t>РАСПРЕДЕЛЕНИЕ ОБЪЁМОВ МЕДИЦИНСКОЙ ПОМОЩИ В СТАЦИОНАРНЫХ УСЛОВИЯХ НА 2021 ГОД</t>
  </si>
  <si>
    <t>РАЗДЕЛ II. ВЫСОКОТЕХНОЛОГИЧНАЯ МЕДИЦИНСКАЯ ПОМОЩЬ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</si>
  <si>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</si>
  <si>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</si>
  <si>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</si>
  <si>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</si>
  <si>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</si>
  <si>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</si>
  <si>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</si>
  <si>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</si>
  <si>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</si>
  <si>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</si>
  <si>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</si>
  <si>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</si>
  <si>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</si>
  <si>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</si>
  <si>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</si>
  <si>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</si>
  <si>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</si>
  <si>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</si>
  <si>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ФГБУ СЗОНКЦ им. Л.Г. Соколова ФМБА России</t>
  </si>
  <si>
    <t>ГОБУЗ Старорусская ЦРБ</t>
  </si>
  <si>
    <t>ОАУЗ "КЦМР"</t>
  </si>
  <si>
    <t xml:space="preserve">ГОБУЗ "НЦРБ" </t>
  </si>
  <si>
    <t>ГОБУЗ "Боровичская ЦРБ"</t>
  </si>
  <si>
    <t>ОАУЗ "Поддорская ЦРБ"</t>
  </si>
  <si>
    <t>Детская хирургия</t>
  </si>
  <si>
    <t>Инфекционные болезни</t>
  </si>
  <si>
    <t>Неонатология</t>
  </si>
  <si>
    <t>Оториноларингология</t>
  </si>
  <si>
    <t>Гериатрия</t>
  </si>
  <si>
    <t>Медицинская реабилитация</t>
  </si>
  <si>
    <t>Гастроэнтерология</t>
  </si>
  <si>
    <t>Гематология</t>
  </si>
  <si>
    <t>Колопроктология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</si>
  <si>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</si>
  <si>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</si>
  <si>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</si>
  <si>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</si>
  <si>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</si>
  <si>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</si>
  <si>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</si>
  <si>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Торакальная хирургия</t>
  </si>
  <si>
    <t>Урология</t>
  </si>
  <si>
    <t>Хирургия (комбустиология)</t>
  </si>
  <si>
    <t>Челюстно-лицевая хирургия</t>
  </si>
  <si>
    <t>Эндокринология</t>
  </si>
  <si>
    <t>Абдоминальная хирургия</t>
  </si>
  <si>
    <t>Дерматовенерология</t>
  </si>
  <si>
    <t>Аллергология и иммунология</t>
  </si>
  <si>
    <t>Детская кардиология</t>
  </si>
  <si>
    <t>Детская урология-андрология</t>
  </si>
  <si>
    <t>Детская эндокринология</t>
  </si>
  <si>
    <t>Детская хирургия в период новорожденности</t>
  </si>
  <si>
    <t>Радиотерапия</t>
  </si>
  <si>
    <t>Итого:</t>
  </si>
  <si>
    <t>Акушерское дело</t>
  </si>
  <si>
    <t>Хирургия (абдоминальная)</t>
  </si>
  <si>
    <t>СВОД</t>
  </si>
  <si>
    <t>Наименование медицинской организации</t>
  </si>
  <si>
    <t>ВМП</t>
  </si>
  <si>
    <t>ФГБУ СЗОНКЦ  им. Л.Г. Соколова ФМБА России</t>
  </si>
  <si>
    <t>Медицинские организации за пределами территории страхования</t>
  </si>
  <si>
    <t>ИТОГО:</t>
  </si>
  <si>
    <t>норматив</t>
  </si>
  <si>
    <t>СМП</t>
  </si>
  <si>
    <t>ГОБУЗ "НЦРБ"</t>
  </si>
  <si>
    <t xml:space="preserve">ГОБУЗ "КГВВ" </t>
  </si>
  <si>
    <t>РАЗДЕЛ I. СПЕЦИАЛИЗИРОВАННАЯ МЕДИЦИНСКАЯ ПОМОЩЬ</t>
  </si>
  <si>
    <t xml:space="preserve"> x </t>
  </si>
  <si>
    <t>Приложение № 5</t>
  </si>
  <si>
    <t>Приложение № 6</t>
  </si>
  <si>
    <t>от 30.09.2021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</si>
</sst>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164" fontId="11" fillId="0" borderId="0"/>
    <xf numFmtId="0" fontId="4" fillId="0" borderId="0"/>
    <xf numFmtId="43" fontId="10" fillId="0" borderId="0" applyFont="0" applyFill="0" applyBorder="0" applyAlignment="0" applyProtection="0"/>
  </cellStyleXfs>
  <cellXfs count="165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0" borderId="2" xfId="0" quotePrefix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 applyProtection="1">
      <alignment horizontal="center" vertical="center" textRotation="90" wrapText="1"/>
    </xf>
    <xf numFmtId="0" fontId="1" fillId="0" borderId="2" xfId="6" applyFont="1" applyFill="1" applyBorder="1" applyAlignment="1"/>
    <xf numFmtId="0" fontId="1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3" fillId="2" borderId="2" xfId="7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/>
    <xf numFmtId="0" fontId="2" fillId="0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wrapText="1"/>
    </xf>
    <xf numFmtId="0" fontId="1" fillId="0" borderId="2" xfId="3" applyFont="1" applyFill="1" applyBorder="1" applyAlignment="1">
      <alignment horizontal="center" wrapText="1"/>
    </xf>
    <xf numFmtId="41" fontId="2" fillId="0" borderId="2" xfId="0" quotePrefix="1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41" fontId="6" fillId="2" borderId="2" xfId="0" quotePrefix="1" applyNumberFormat="1" applyFont="1" applyFill="1" applyBorder="1" applyAlignment="1">
      <alignment horizontal="center" vertical="center"/>
    </xf>
    <xf numFmtId="41" fontId="7" fillId="0" borderId="2" xfId="0" quotePrefix="1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41" fontId="6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1" fontId="6" fillId="0" borderId="2" xfId="0" quotePrefix="1" applyNumberFormat="1" applyFont="1" applyFill="1" applyBorder="1" applyAlignment="1">
      <alignment horizontal="center"/>
    </xf>
    <xf numFmtId="41" fontId="6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2" xfId="0" quotePrefix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/>
    </xf>
    <xf numFmtId="41" fontId="2" fillId="3" borderId="2" xfId="0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41" fontId="3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/>
    <xf numFmtId="0" fontId="6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41" fontId="3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7" fillId="0" borderId="2" xfId="0" applyFont="1" applyBorder="1"/>
    <xf numFmtId="0" fontId="2" fillId="0" borderId="2" xfId="0" applyFont="1" applyFill="1" applyBorder="1" applyAlignment="1">
      <alignment horizontal="center"/>
    </xf>
    <xf numFmtId="0" fontId="6" fillId="2" borderId="2" xfId="0" quotePrefix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66" fontId="2" fillId="0" borderId="2" xfId="7" applyNumberFormat="1" applyFont="1" applyFill="1" applyBorder="1" applyAlignment="1" applyProtection="1">
      <alignment horizontal="left" vertical="center" wrapText="1"/>
    </xf>
    <xf numFmtId="41" fontId="7" fillId="4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1" fontId="2" fillId="4" borderId="2" xfId="0" quotePrefix="1" applyNumberFormat="1" applyFont="1" applyFill="1" applyBorder="1" applyAlignment="1">
      <alignment horizontal="center"/>
    </xf>
    <xf numFmtId="41" fontId="2" fillId="4" borderId="2" xfId="0" applyNumberFormat="1" applyFont="1" applyFill="1" applyBorder="1" applyAlignment="1">
      <alignment horizontal="center"/>
    </xf>
    <xf numFmtId="41" fontId="2" fillId="4" borderId="2" xfId="0" applyNumberFormat="1" applyFont="1" applyFill="1" applyBorder="1" applyAlignment="1">
      <alignment horizontal="center" vertical="center"/>
    </xf>
    <xf numFmtId="41" fontId="1" fillId="4" borderId="2" xfId="0" applyNumberFormat="1" applyFont="1" applyFill="1" applyBorder="1" applyAlignment="1">
      <alignment horizontal="center" vertical="center"/>
    </xf>
    <xf numFmtId="41" fontId="2" fillId="4" borderId="2" xfId="0" quotePrefix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6" fillId="0" borderId="8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1" fontId="2" fillId="2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1" fontId="7" fillId="0" borderId="2" xfId="0" quotePrefix="1" applyNumberFormat="1" applyFont="1" applyFill="1" applyBorder="1" applyAlignment="1">
      <alignment horizontal="center" vertical="center"/>
    </xf>
  </cellXfs>
  <cellStyles count="8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6"/>
    <cellStyle name="Финансовый" xfId="7" builtinId="3"/>
  </cellStyles>
  <dxfs count="0"/>
  <tableStyles count="0" defaultTableStyle="TableStyleMedium2" defaultPivotStyle="PivotStyleLight16"/>
  <colors>
    <mruColors>
      <color rgb="FFFF66FF"/>
      <color rgb="FF40ED33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3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9.140625" style="50"/>
    <col min="2" max="2" width="9.140625" style="88"/>
    <col min="3" max="3" width="11" style="88" customWidth="1"/>
    <col min="4" max="4" width="42" style="88" customWidth="1"/>
    <col min="5" max="5" width="13.85546875" style="88" customWidth="1"/>
    <col min="6" max="7" width="14.28515625" style="88" customWidth="1"/>
    <col min="8" max="8" width="13.5703125" style="88" customWidth="1"/>
    <col min="9" max="9" width="12.42578125" style="88" customWidth="1"/>
    <col min="10" max="10" width="13" style="88" customWidth="1"/>
    <col min="11" max="11" width="14.140625" style="88" customWidth="1"/>
    <col min="12" max="12" width="15" style="88" customWidth="1"/>
    <col min="13" max="13" width="14" style="88" customWidth="1"/>
    <col min="14" max="14" width="13" style="88" customWidth="1"/>
    <col min="15" max="15" width="13.140625" style="88" customWidth="1"/>
    <col min="16" max="17" width="14.7109375" style="88" customWidth="1"/>
    <col min="18" max="18" width="12.5703125" style="88" customWidth="1"/>
    <col min="19" max="19" width="13.85546875" style="88" customWidth="1"/>
    <col min="20" max="16384" width="9.140625" style="88"/>
  </cols>
  <sheetData>
    <row r="1" spans="1:1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96</v>
      </c>
      <c r="R1" s="1"/>
      <c r="S1" s="1"/>
    </row>
    <row r="2" spans="1:19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25</v>
      </c>
      <c r="R2" s="1"/>
      <c r="S2" s="1"/>
    </row>
    <row r="3" spans="1:19" x14ac:dyDescent="0.3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 t="s">
        <v>98</v>
      </c>
      <c r="R3" s="1"/>
      <c r="S3" s="1"/>
    </row>
    <row r="4" spans="1:19" x14ac:dyDescent="0.3">
      <c r="A4" s="2"/>
      <c r="B4" s="1"/>
      <c r="C4" s="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x14ac:dyDescent="0.3">
      <c r="A5" s="139" t="s">
        <v>26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</row>
    <row r="6" spans="1:19" x14ac:dyDescent="0.3">
      <c r="A6" s="2"/>
      <c r="B6" s="1"/>
      <c r="C6" s="1"/>
      <c r="D6" s="5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0"/>
    </row>
    <row r="7" spans="1:19" x14ac:dyDescent="0.3">
      <c r="A7" s="2"/>
      <c r="B7" s="1"/>
      <c r="C7" s="1"/>
      <c r="D7" s="21" t="s">
        <v>94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0"/>
    </row>
    <row r="9" spans="1:19" x14ac:dyDescent="0.3">
      <c r="A9" s="141" t="s">
        <v>5</v>
      </c>
      <c r="B9" s="142" t="s">
        <v>11</v>
      </c>
      <c r="C9" s="141" t="s">
        <v>12</v>
      </c>
      <c r="D9" s="141" t="s">
        <v>14</v>
      </c>
      <c r="E9" s="141" t="s">
        <v>18</v>
      </c>
      <c r="F9" s="141"/>
      <c r="G9" s="141"/>
      <c r="H9" s="140" t="s">
        <v>9</v>
      </c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</row>
    <row r="10" spans="1:19" x14ac:dyDescent="0.3">
      <c r="A10" s="141"/>
      <c r="B10" s="142"/>
      <c r="C10" s="141"/>
      <c r="D10" s="141"/>
      <c r="E10" s="141"/>
      <c r="F10" s="141"/>
      <c r="G10" s="141"/>
      <c r="H10" s="140" t="s">
        <v>1</v>
      </c>
      <c r="I10" s="140"/>
      <c r="J10" s="140"/>
      <c r="K10" s="140" t="s">
        <v>2</v>
      </c>
      <c r="L10" s="140"/>
      <c r="M10" s="140"/>
      <c r="N10" s="140" t="s">
        <v>3</v>
      </c>
      <c r="O10" s="140"/>
      <c r="P10" s="140"/>
      <c r="Q10" s="140" t="s">
        <v>4</v>
      </c>
      <c r="R10" s="140"/>
      <c r="S10" s="140"/>
    </row>
    <row r="11" spans="1:19" x14ac:dyDescent="0.3">
      <c r="A11" s="141"/>
      <c r="B11" s="142"/>
      <c r="C11" s="141"/>
      <c r="D11" s="141"/>
      <c r="E11" s="141" t="s">
        <v>8</v>
      </c>
      <c r="F11" s="143" t="s">
        <v>7</v>
      </c>
      <c r="G11" s="143"/>
      <c r="H11" s="141" t="s">
        <v>0</v>
      </c>
      <c r="I11" s="143" t="s">
        <v>7</v>
      </c>
      <c r="J11" s="143"/>
      <c r="K11" s="141" t="s">
        <v>0</v>
      </c>
      <c r="L11" s="143" t="s">
        <v>7</v>
      </c>
      <c r="M11" s="143"/>
      <c r="N11" s="141" t="s">
        <v>0</v>
      </c>
      <c r="O11" s="143" t="s">
        <v>7</v>
      </c>
      <c r="P11" s="143"/>
      <c r="Q11" s="141" t="s">
        <v>0</v>
      </c>
      <c r="R11" s="143" t="s">
        <v>7</v>
      </c>
      <c r="S11" s="143"/>
    </row>
    <row r="12" spans="1:19" ht="177.75" customHeight="1" x14ac:dyDescent="0.3">
      <c r="A12" s="141"/>
      <c r="B12" s="142"/>
      <c r="C12" s="141"/>
      <c r="D12" s="141"/>
      <c r="E12" s="141"/>
      <c r="F12" s="16" t="s">
        <v>17</v>
      </c>
      <c r="G12" s="56" t="s">
        <v>15</v>
      </c>
      <c r="H12" s="141"/>
      <c r="I12" s="16" t="s">
        <v>17</v>
      </c>
      <c r="J12" s="56" t="s">
        <v>15</v>
      </c>
      <c r="K12" s="141"/>
      <c r="L12" s="16" t="s">
        <v>17</v>
      </c>
      <c r="M12" s="56" t="s">
        <v>15</v>
      </c>
      <c r="N12" s="141"/>
      <c r="O12" s="16" t="s">
        <v>17</v>
      </c>
      <c r="P12" s="56" t="s">
        <v>15</v>
      </c>
      <c r="Q12" s="141"/>
      <c r="R12" s="16" t="s">
        <v>17</v>
      </c>
      <c r="S12" s="56" t="s">
        <v>15</v>
      </c>
    </row>
    <row r="13" spans="1:19" x14ac:dyDescent="0.3">
      <c r="A13" s="10">
        <v>1</v>
      </c>
      <c r="B13" s="10">
        <v>2</v>
      </c>
      <c r="C13" s="10">
        <v>3</v>
      </c>
      <c r="D13" s="15">
        <v>3</v>
      </c>
      <c r="E13" s="12">
        <v>4</v>
      </c>
      <c r="F13" s="12">
        <f>+E13+1</f>
        <v>5</v>
      </c>
      <c r="G13" s="12">
        <f t="shared" ref="G13:S13" si="0">+F13+1</f>
        <v>6</v>
      </c>
      <c r="H13" s="12">
        <f t="shared" si="0"/>
        <v>7</v>
      </c>
      <c r="I13" s="12">
        <f t="shared" si="0"/>
        <v>8</v>
      </c>
      <c r="J13" s="12">
        <f t="shared" si="0"/>
        <v>9</v>
      </c>
      <c r="K13" s="12">
        <f t="shared" si="0"/>
        <v>10</v>
      </c>
      <c r="L13" s="12">
        <f t="shared" si="0"/>
        <v>11</v>
      </c>
      <c r="M13" s="12">
        <f t="shared" si="0"/>
        <v>12</v>
      </c>
      <c r="N13" s="12">
        <f t="shared" si="0"/>
        <v>13</v>
      </c>
      <c r="O13" s="12">
        <f t="shared" si="0"/>
        <v>14</v>
      </c>
      <c r="P13" s="12">
        <f t="shared" si="0"/>
        <v>15</v>
      </c>
      <c r="Q13" s="12">
        <f t="shared" si="0"/>
        <v>16</v>
      </c>
      <c r="R13" s="12">
        <f t="shared" si="0"/>
        <v>17</v>
      </c>
      <c r="S13" s="12">
        <f t="shared" si="0"/>
        <v>18</v>
      </c>
    </row>
    <row r="14" spans="1:19" x14ac:dyDescent="0.3">
      <c r="A14" s="29">
        <v>1</v>
      </c>
      <c r="B14" s="23">
        <v>1</v>
      </c>
      <c r="C14" s="100"/>
      <c r="D14" s="24" t="s">
        <v>28</v>
      </c>
      <c r="E14" s="42">
        <f t="shared" ref="E14:E35" si="1">+F14+G14</f>
        <v>17027</v>
      </c>
      <c r="F14" s="42">
        <f t="shared" ref="F14:G35" si="2">+I14+L14+O14+R14</f>
        <v>5788</v>
      </c>
      <c r="G14" s="42">
        <f t="shared" si="2"/>
        <v>11239</v>
      </c>
      <c r="H14" s="42">
        <f>+I14+J14</f>
        <v>3623</v>
      </c>
      <c r="I14" s="42">
        <f>SUM(I15:I35)</f>
        <v>1238</v>
      </c>
      <c r="J14" s="42">
        <f>SUM(J15:J35)</f>
        <v>2385</v>
      </c>
      <c r="K14" s="42">
        <f>+L14+M14</f>
        <v>2747</v>
      </c>
      <c r="L14" s="42">
        <f>SUM(L15:L35)</f>
        <v>926</v>
      </c>
      <c r="M14" s="42">
        <f>SUM(M15:M35)</f>
        <v>1821</v>
      </c>
      <c r="N14" s="42">
        <f>+O14+P14</f>
        <v>8929</v>
      </c>
      <c r="O14" s="42">
        <f>SUM(O15:O35)</f>
        <v>2992</v>
      </c>
      <c r="P14" s="42">
        <f>SUM(P15:P35)</f>
        <v>5937</v>
      </c>
      <c r="Q14" s="42">
        <f>+R14+S14</f>
        <v>1728</v>
      </c>
      <c r="R14" s="42">
        <f>SUM(R15:R35)</f>
        <v>632</v>
      </c>
      <c r="S14" s="42">
        <f>SUM(S15:S35)</f>
        <v>1096</v>
      </c>
    </row>
    <row r="15" spans="1:19" x14ac:dyDescent="0.3">
      <c r="A15" s="144"/>
      <c r="B15" s="145"/>
      <c r="C15" s="57">
        <v>11</v>
      </c>
      <c r="D15" s="17" t="s">
        <v>58</v>
      </c>
      <c r="E15" s="36">
        <f t="shared" si="1"/>
        <v>337</v>
      </c>
      <c r="F15" s="36">
        <f t="shared" si="2"/>
        <v>114</v>
      </c>
      <c r="G15" s="36">
        <f t="shared" si="2"/>
        <v>223</v>
      </c>
      <c r="H15" s="36">
        <f t="shared" ref="H15:H26" si="3">I15+J15</f>
        <v>115</v>
      </c>
      <c r="I15" s="36">
        <v>37</v>
      </c>
      <c r="J15" s="36">
        <v>78</v>
      </c>
      <c r="K15" s="36">
        <f t="shared" ref="K15:K26" si="4">L15+M15</f>
        <v>60</v>
      </c>
      <c r="L15" s="36">
        <v>20</v>
      </c>
      <c r="M15" s="36">
        <v>40</v>
      </c>
      <c r="N15" s="36">
        <f t="shared" ref="N15:N26" si="5">O15+P15</f>
        <v>128</v>
      </c>
      <c r="O15" s="36">
        <v>45</v>
      </c>
      <c r="P15" s="36">
        <v>83</v>
      </c>
      <c r="Q15" s="36">
        <f t="shared" ref="Q15:Q26" si="6">R15+S15</f>
        <v>34</v>
      </c>
      <c r="R15" s="36">
        <v>12</v>
      </c>
      <c r="S15" s="36">
        <v>22</v>
      </c>
    </row>
    <row r="16" spans="1:19" x14ac:dyDescent="0.3">
      <c r="A16" s="144"/>
      <c r="B16" s="145"/>
      <c r="C16" s="57">
        <v>12</v>
      </c>
      <c r="D16" s="17" t="s">
        <v>59</v>
      </c>
      <c r="E16" s="36">
        <f t="shared" si="1"/>
        <v>1091</v>
      </c>
      <c r="F16" s="36">
        <f t="shared" si="2"/>
        <v>368</v>
      </c>
      <c r="G16" s="36">
        <f t="shared" si="2"/>
        <v>723</v>
      </c>
      <c r="H16" s="36">
        <f t="shared" si="3"/>
        <v>174</v>
      </c>
      <c r="I16" s="36">
        <v>68</v>
      </c>
      <c r="J16" s="36">
        <v>106</v>
      </c>
      <c r="K16" s="36">
        <f t="shared" si="4"/>
        <v>300</v>
      </c>
      <c r="L16" s="36">
        <v>106</v>
      </c>
      <c r="M16" s="36">
        <v>194</v>
      </c>
      <c r="N16" s="36">
        <f t="shared" si="5"/>
        <v>507</v>
      </c>
      <c r="O16" s="36">
        <v>156</v>
      </c>
      <c r="P16" s="36">
        <v>351</v>
      </c>
      <c r="Q16" s="36">
        <f t="shared" si="6"/>
        <v>110</v>
      </c>
      <c r="R16" s="36">
        <v>38</v>
      </c>
      <c r="S16" s="36">
        <v>72</v>
      </c>
    </row>
    <row r="17" spans="1:19" x14ac:dyDescent="0.3">
      <c r="A17" s="144"/>
      <c r="B17" s="145"/>
      <c r="C17" s="57">
        <v>29</v>
      </c>
      <c r="D17" s="17" t="s">
        <v>19</v>
      </c>
      <c r="E17" s="36">
        <f t="shared" si="1"/>
        <v>1018</v>
      </c>
      <c r="F17" s="36">
        <f t="shared" si="2"/>
        <v>343</v>
      </c>
      <c r="G17" s="36">
        <f t="shared" si="2"/>
        <v>675</v>
      </c>
      <c r="H17" s="36">
        <f t="shared" si="3"/>
        <v>330</v>
      </c>
      <c r="I17" s="36">
        <v>106</v>
      </c>
      <c r="J17" s="36">
        <v>224</v>
      </c>
      <c r="K17" s="36">
        <f t="shared" si="4"/>
        <v>154</v>
      </c>
      <c r="L17" s="36">
        <v>47</v>
      </c>
      <c r="M17" s="36">
        <v>107</v>
      </c>
      <c r="N17" s="36">
        <f t="shared" si="5"/>
        <v>434</v>
      </c>
      <c r="O17" s="36">
        <v>156</v>
      </c>
      <c r="P17" s="36">
        <v>278</v>
      </c>
      <c r="Q17" s="36">
        <f t="shared" si="6"/>
        <v>100</v>
      </c>
      <c r="R17" s="36">
        <v>34</v>
      </c>
      <c r="S17" s="36">
        <v>66</v>
      </c>
    </row>
    <row r="18" spans="1:19" x14ac:dyDescent="0.3">
      <c r="A18" s="144"/>
      <c r="B18" s="145"/>
      <c r="C18" s="57">
        <v>30</v>
      </c>
      <c r="D18" s="17" t="s">
        <v>60</v>
      </c>
      <c r="E18" s="36">
        <f t="shared" si="1"/>
        <v>474</v>
      </c>
      <c r="F18" s="36">
        <f t="shared" si="2"/>
        <v>160</v>
      </c>
      <c r="G18" s="36">
        <f t="shared" si="2"/>
        <v>314</v>
      </c>
      <c r="H18" s="36">
        <f t="shared" si="3"/>
        <v>90</v>
      </c>
      <c r="I18" s="36">
        <v>27</v>
      </c>
      <c r="J18" s="36">
        <v>63</v>
      </c>
      <c r="K18" s="36">
        <f t="shared" si="4"/>
        <v>79</v>
      </c>
      <c r="L18" s="36">
        <v>23</v>
      </c>
      <c r="M18" s="36">
        <v>56</v>
      </c>
      <c r="N18" s="36">
        <f t="shared" si="5"/>
        <v>257</v>
      </c>
      <c r="O18" s="36">
        <v>94</v>
      </c>
      <c r="P18" s="36">
        <v>163</v>
      </c>
      <c r="Q18" s="36">
        <f t="shared" si="6"/>
        <v>48</v>
      </c>
      <c r="R18" s="36">
        <v>16</v>
      </c>
      <c r="S18" s="36">
        <v>32</v>
      </c>
    </row>
    <row r="19" spans="1:19" x14ac:dyDescent="0.3">
      <c r="A19" s="144"/>
      <c r="B19" s="145"/>
      <c r="C19" s="57">
        <v>53</v>
      </c>
      <c r="D19" s="17" t="s">
        <v>20</v>
      </c>
      <c r="E19" s="36">
        <f t="shared" si="1"/>
        <v>1181</v>
      </c>
      <c r="F19" s="36">
        <f t="shared" si="2"/>
        <v>398</v>
      </c>
      <c r="G19" s="36">
        <f t="shared" si="2"/>
        <v>783</v>
      </c>
      <c r="H19" s="36">
        <f t="shared" si="3"/>
        <v>220</v>
      </c>
      <c r="I19" s="36">
        <v>65</v>
      </c>
      <c r="J19" s="36">
        <v>155</v>
      </c>
      <c r="K19" s="36">
        <f t="shared" si="4"/>
        <v>121</v>
      </c>
      <c r="L19" s="36">
        <v>47</v>
      </c>
      <c r="M19" s="36">
        <v>74</v>
      </c>
      <c r="N19" s="36">
        <f t="shared" si="5"/>
        <v>721</v>
      </c>
      <c r="O19" s="36">
        <v>245</v>
      </c>
      <c r="P19" s="36">
        <v>476</v>
      </c>
      <c r="Q19" s="36">
        <f t="shared" si="6"/>
        <v>119</v>
      </c>
      <c r="R19" s="36">
        <v>41</v>
      </c>
      <c r="S19" s="36">
        <v>78</v>
      </c>
    </row>
    <row r="20" spans="1:19" x14ac:dyDescent="0.3">
      <c r="A20" s="144"/>
      <c r="B20" s="145"/>
      <c r="C20" s="57">
        <v>54</v>
      </c>
      <c r="D20" s="17" t="s">
        <v>61</v>
      </c>
      <c r="E20" s="36">
        <f t="shared" si="1"/>
        <v>583</v>
      </c>
      <c r="F20" s="36">
        <f t="shared" si="2"/>
        <v>196</v>
      </c>
      <c r="G20" s="36">
        <f t="shared" si="2"/>
        <v>387</v>
      </c>
      <c r="H20" s="36">
        <f t="shared" si="3"/>
        <v>92</v>
      </c>
      <c r="I20" s="36">
        <v>38</v>
      </c>
      <c r="J20" s="36">
        <v>54</v>
      </c>
      <c r="K20" s="36">
        <f t="shared" si="4"/>
        <v>62</v>
      </c>
      <c r="L20" s="36">
        <v>21</v>
      </c>
      <c r="M20" s="36">
        <v>41</v>
      </c>
      <c r="N20" s="36">
        <f t="shared" si="5"/>
        <v>371</v>
      </c>
      <c r="O20" s="36">
        <v>118</v>
      </c>
      <c r="P20" s="36">
        <v>253</v>
      </c>
      <c r="Q20" s="36">
        <f t="shared" si="6"/>
        <v>58</v>
      </c>
      <c r="R20" s="36">
        <v>19</v>
      </c>
      <c r="S20" s="36">
        <v>39</v>
      </c>
    </row>
    <row r="21" spans="1:19" x14ac:dyDescent="0.3">
      <c r="A21" s="144"/>
      <c r="B21" s="145"/>
      <c r="C21" s="57">
        <v>56</v>
      </c>
      <c r="D21" s="17" t="s">
        <v>62</v>
      </c>
      <c r="E21" s="36">
        <f t="shared" si="1"/>
        <v>349</v>
      </c>
      <c r="F21" s="36">
        <f t="shared" si="2"/>
        <v>118</v>
      </c>
      <c r="G21" s="36">
        <f t="shared" si="2"/>
        <v>231</v>
      </c>
      <c r="H21" s="36">
        <f t="shared" si="3"/>
        <v>77</v>
      </c>
      <c r="I21" s="36">
        <v>32</v>
      </c>
      <c r="J21" s="36">
        <v>45</v>
      </c>
      <c r="K21" s="36">
        <f t="shared" si="4"/>
        <v>59</v>
      </c>
      <c r="L21" s="36">
        <v>19</v>
      </c>
      <c r="M21" s="36">
        <v>40</v>
      </c>
      <c r="N21" s="36">
        <f t="shared" si="5"/>
        <v>176</v>
      </c>
      <c r="O21" s="36">
        <v>54</v>
      </c>
      <c r="P21" s="36">
        <v>122</v>
      </c>
      <c r="Q21" s="36">
        <f t="shared" si="6"/>
        <v>37</v>
      </c>
      <c r="R21" s="36">
        <v>13</v>
      </c>
      <c r="S21" s="36">
        <v>24</v>
      </c>
    </row>
    <row r="22" spans="1:19" x14ac:dyDescent="0.3">
      <c r="A22" s="144"/>
      <c r="B22" s="145"/>
      <c r="C22" s="57">
        <v>60</v>
      </c>
      <c r="D22" s="17" t="s">
        <v>63</v>
      </c>
      <c r="E22" s="36">
        <f t="shared" si="1"/>
        <v>60</v>
      </c>
      <c r="F22" s="36">
        <f t="shared" si="2"/>
        <v>20</v>
      </c>
      <c r="G22" s="36">
        <f t="shared" si="2"/>
        <v>40</v>
      </c>
      <c r="H22" s="36">
        <f t="shared" si="3"/>
        <v>4</v>
      </c>
      <c r="I22" s="36">
        <v>1</v>
      </c>
      <c r="J22" s="36">
        <v>3</v>
      </c>
      <c r="K22" s="36">
        <f t="shared" si="4"/>
        <v>16</v>
      </c>
      <c r="L22" s="36">
        <v>9</v>
      </c>
      <c r="M22" s="36">
        <v>7</v>
      </c>
      <c r="N22" s="36">
        <f t="shared" si="5"/>
        <v>34</v>
      </c>
      <c r="O22" s="36">
        <v>8</v>
      </c>
      <c r="P22" s="36">
        <v>26</v>
      </c>
      <c r="Q22" s="36">
        <f t="shared" si="6"/>
        <v>6</v>
      </c>
      <c r="R22" s="36">
        <v>2</v>
      </c>
      <c r="S22" s="36">
        <v>4</v>
      </c>
    </row>
    <row r="23" spans="1:19" x14ac:dyDescent="0.3">
      <c r="A23" s="144"/>
      <c r="B23" s="145"/>
      <c r="C23" s="57">
        <v>65</v>
      </c>
      <c r="D23" s="17" t="s">
        <v>64</v>
      </c>
      <c r="E23" s="36">
        <f t="shared" si="1"/>
        <v>2451</v>
      </c>
      <c r="F23" s="36">
        <f t="shared" si="2"/>
        <v>822</v>
      </c>
      <c r="G23" s="36">
        <f t="shared" si="2"/>
        <v>1629</v>
      </c>
      <c r="H23" s="36">
        <f t="shared" si="3"/>
        <v>634</v>
      </c>
      <c r="I23" s="36">
        <v>177</v>
      </c>
      <c r="J23" s="36">
        <v>457</v>
      </c>
      <c r="K23" s="36">
        <f t="shared" si="4"/>
        <v>426</v>
      </c>
      <c r="L23" s="36">
        <v>134</v>
      </c>
      <c r="M23" s="36">
        <v>292</v>
      </c>
      <c r="N23" s="36">
        <f t="shared" si="5"/>
        <v>1208</v>
      </c>
      <c r="O23" s="36">
        <v>435</v>
      </c>
      <c r="P23" s="36">
        <v>773</v>
      </c>
      <c r="Q23" s="36">
        <f t="shared" si="6"/>
        <v>183</v>
      </c>
      <c r="R23" s="36">
        <v>76</v>
      </c>
      <c r="S23" s="36">
        <v>107</v>
      </c>
    </row>
    <row r="24" spans="1:19" x14ac:dyDescent="0.3">
      <c r="A24" s="144"/>
      <c r="B24" s="145"/>
      <c r="C24" s="57">
        <v>75</v>
      </c>
      <c r="D24" s="17" t="s">
        <v>65</v>
      </c>
      <c r="E24" s="36">
        <f t="shared" si="1"/>
        <v>510</v>
      </c>
      <c r="F24" s="36">
        <f t="shared" si="2"/>
        <v>172</v>
      </c>
      <c r="G24" s="36">
        <f t="shared" si="2"/>
        <v>338</v>
      </c>
      <c r="H24" s="36">
        <f t="shared" si="3"/>
        <v>100</v>
      </c>
      <c r="I24" s="36">
        <v>30</v>
      </c>
      <c r="J24" s="36">
        <v>70</v>
      </c>
      <c r="K24" s="36">
        <f t="shared" si="4"/>
        <v>83</v>
      </c>
      <c r="L24" s="36">
        <v>30</v>
      </c>
      <c r="M24" s="36">
        <v>53</v>
      </c>
      <c r="N24" s="36">
        <f t="shared" si="5"/>
        <v>276</v>
      </c>
      <c r="O24" s="36">
        <v>96</v>
      </c>
      <c r="P24" s="36">
        <v>180</v>
      </c>
      <c r="Q24" s="36">
        <f t="shared" si="6"/>
        <v>51</v>
      </c>
      <c r="R24" s="36">
        <v>16</v>
      </c>
      <c r="S24" s="36">
        <v>35</v>
      </c>
    </row>
    <row r="25" spans="1:19" x14ac:dyDescent="0.3">
      <c r="A25" s="144"/>
      <c r="B25" s="145"/>
      <c r="C25" s="57">
        <v>77</v>
      </c>
      <c r="D25" s="17" t="s">
        <v>66</v>
      </c>
      <c r="E25" s="36">
        <f t="shared" si="1"/>
        <v>1650</v>
      </c>
      <c r="F25" s="36">
        <f t="shared" si="2"/>
        <v>556</v>
      </c>
      <c r="G25" s="36">
        <f t="shared" si="2"/>
        <v>1094</v>
      </c>
      <c r="H25" s="36">
        <f t="shared" si="3"/>
        <v>242</v>
      </c>
      <c r="I25" s="36">
        <v>77</v>
      </c>
      <c r="J25" s="36">
        <v>165</v>
      </c>
      <c r="K25" s="36">
        <f t="shared" si="4"/>
        <v>159</v>
      </c>
      <c r="L25" s="36">
        <v>44</v>
      </c>
      <c r="M25" s="36">
        <v>115</v>
      </c>
      <c r="N25" s="36">
        <f t="shared" si="5"/>
        <v>1084</v>
      </c>
      <c r="O25" s="36">
        <v>380</v>
      </c>
      <c r="P25" s="36">
        <v>704</v>
      </c>
      <c r="Q25" s="36">
        <f t="shared" si="6"/>
        <v>165</v>
      </c>
      <c r="R25" s="36">
        <v>55</v>
      </c>
      <c r="S25" s="36">
        <v>110</v>
      </c>
    </row>
    <row r="26" spans="1:19" x14ac:dyDescent="0.3">
      <c r="A26" s="144"/>
      <c r="B26" s="145"/>
      <c r="C26" s="57">
        <v>81</v>
      </c>
      <c r="D26" s="17" t="s">
        <v>67</v>
      </c>
      <c r="E26" s="36">
        <f t="shared" si="1"/>
        <v>725</v>
      </c>
      <c r="F26" s="36">
        <f t="shared" si="2"/>
        <v>244</v>
      </c>
      <c r="G26" s="36">
        <f t="shared" si="2"/>
        <v>481</v>
      </c>
      <c r="H26" s="36">
        <f t="shared" si="3"/>
        <v>117</v>
      </c>
      <c r="I26" s="36">
        <v>38</v>
      </c>
      <c r="J26" s="36">
        <v>79</v>
      </c>
      <c r="K26" s="36">
        <f t="shared" si="4"/>
        <v>117</v>
      </c>
      <c r="L26" s="36">
        <v>33</v>
      </c>
      <c r="M26" s="36">
        <v>84</v>
      </c>
      <c r="N26" s="36">
        <f t="shared" si="5"/>
        <v>417</v>
      </c>
      <c r="O26" s="36">
        <v>148</v>
      </c>
      <c r="P26" s="36">
        <v>269</v>
      </c>
      <c r="Q26" s="36">
        <f t="shared" si="6"/>
        <v>74</v>
      </c>
      <c r="R26" s="36">
        <v>25</v>
      </c>
      <c r="S26" s="36">
        <v>49</v>
      </c>
    </row>
    <row r="27" spans="1:19" x14ac:dyDescent="0.3">
      <c r="A27" s="144"/>
      <c r="B27" s="145"/>
      <c r="C27" s="57">
        <v>99</v>
      </c>
      <c r="D27" s="17" t="s">
        <v>68</v>
      </c>
      <c r="E27" s="36">
        <f t="shared" si="1"/>
        <v>579</v>
      </c>
      <c r="F27" s="36">
        <f t="shared" si="2"/>
        <v>195</v>
      </c>
      <c r="G27" s="36">
        <f t="shared" si="2"/>
        <v>384</v>
      </c>
      <c r="H27" s="36">
        <f t="shared" ref="H27:H34" si="7">I27+J27</f>
        <v>104</v>
      </c>
      <c r="I27" s="36">
        <v>44</v>
      </c>
      <c r="J27" s="36">
        <v>60</v>
      </c>
      <c r="K27" s="36">
        <f t="shared" ref="K27:K34" si="8">L27+M27</f>
        <v>108</v>
      </c>
      <c r="L27" s="36">
        <v>41</v>
      </c>
      <c r="M27" s="36">
        <v>67</v>
      </c>
      <c r="N27" s="36">
        <f t="shared" ref="N27:N34" si="9">O27+P27</f>
        <v>310</v>
      </c>
      <c r="O27" s="36">
        <v>92</v>
      </c>
      <c r="P27" s="36">
        <v>218</v>
      </c>
      <c r="Q27" s="36">
        <f t="shared" ref="Q27:Q34" si="10">R27+S27</f>
        <v>57</v>
      </c>
      <c r="R27" s="36">
        <v>18</v>
      </c>
      <c r="S27" s="36">
        <v>39</v>
      </c>
    </row>
    <row r="28" spans="1:19" x14ac:dyDescent="0.3">
      <c r="A28" s="144"/>
      <c r="B28" s="145"/>
      <c r="C28" s="57">
        <v>100</v>
      </c>
      <c r="D28" s="17" t="s">
        <v>10</v>
      </c>
      <c r="E28" s="36">
        <f t="shared" si="1"/>
        <v>988</v>
      </c>
      <c r="F28" s="36">
        <f t="shared" si="2"/>
        <v>333</v>
      </c>
      <c r="G28" s="36">
        <f t="shared" si="2"/>
        <v>655</v>
      </c>
      <c r="H28" s="36">
        <f t="shared" si="7"/>
        <v>287</v>
      </c>
      <c r="I28" s="36">
        <v>113</v>
      </c>
      <c r="J28" s="36">
        <v>174</v>
      </c>
      <c r="K28" s="36">
        <f t="shared" si="8"/>
        <v>164</v>
      </c>
      <c r="L28" s="36">
        <v>54</v>
      </c>
      <c r="M28" s="36">
        <v>110</v>
      </c>
      <c r="N28" s="36">
        <f t="shared" si="9"/>
        <v>440</v>
      </c>
      <c r="O28" s="36">
        <v>133</v>
      </c>
      <c r="P28" s="36">
        <v>307</v>
      </c>
      <c r="Q28" s="36">
        <f t="shared" si="10"/>
        <v>97</v>
      </c>
      <c r="R28" s="36">
        <v>33</v>
      </c>
      <c r="S28" s="36">
        <v>64</v>
      </c>
    </row>
    <row r="29" spans="1:19" x14ac:dyDescent="0.3">
      <c r="A29" s="144"/>
      <c r="B29" s="145"/>
      <c r="C29" s="57">
        <v>108</v>
      </c>
      <c r="D29" s="17" t="s">
        <v>69</v>
      </c>
      <c r="E29" s="36">
        <f t="shared" si="1"/>
        <v>1389</v>
      </c>
      <c r="F29" s="36">
        <f t="shared" si="2"/>
        <v>472</v>
      </c>
      <c r="G29" s="36">
        <f t="shared" si="2"/>
        <v>917</v>
      </c>
      <c r="H29" s="36">
        <f t="shared" si="7"/>
        <v>324</v>
      </c>
      <c r="I29" s="36">
        <v>116</v>
      </c>
      <c r="J29" s="36">
        <v>208</v>
      </c>
      <c r="K29" s="36">
        <f t="shared" si="8"/>
        <v>244</v>
      </c>
      <c r="L29" s="36">
        <v>95</v>
      </c>
      <c r="M29" s="36">
        <v>149</v>
      </c>
      <c r="N29" s="36">
        <f t="shared" si="9"/>
        <v>731</v>
      </c>
      <c r="O29" s="36">
        <v>227</v>
      </c>
      <c r="P29" s="36">
        <v>504</v>
      </c>
      <c r="Q29" s="36">
        <f t="shared" si="10"/>
        <v>90</v>
      </c>
      <c r="R29" s="36">
        <v>34</v>
      </c>
      <c r="S29" s="36">
        <v>56</v>
      </c>
    </row>
    <row r="30" spans="1:19" x14ac:dyDescent="0.3">
      <c r="A30" s="144"/>
      <c r="B30" s="145"/>
      <c r="C30" s="57">
        <v>112</v>
      </c>
      <c r="D30" s="17" t="s">
        <v>21</v>
      </c>
      <c r="E30" s="36">
        <f t="shared" si="1"/>
        <v>1004</v>
      </c>
      <c r="F30" s="36">
        <f t="shared" si="2"/>
        <v>372</v>
      </c>
      <c r="G30" s="36">
        <f t="shared" si="2"/>
        <v>632</v>
      </c>
      <c r="H30" s="36">
        <f t="shared" si="7"/>
        <v>228</v>
      </c>
      <c r="I30" s="36">
        <v>88</v>
      </c>
      <c r="J30" s="36">
        <v>140</v>
      </c>
      <c r="K30" s="36">
        <f t="shared" si="8"/>
        <v>244</v>
      </c>
      <c r="L30" s="36">
        <v>84</v>
      </c>
      <c r="M30" s="36">
        <v>160</v>
      </c>
      <c r="N30" s="36">
        <f t="shared" si="9"/>
        <v>475</v>
      </c>
      <c r="O30" s="36">
        <v>164</v>
      </c>
      <c r="P30" s="115">
        <v>311</v>
      </c>
      <c r="Q30" s="36">
        <f t="shared" si="10"/>
        <v>57</v>
      </c>
      <c r="R30" s="36">
        <v>36</v>
      </c>
      <c r="S30" s="115">
        <v>21</v>
      </c>
    </row>
    <row r="31" spans="1:19" x14ac:dyDescent="0.3">
      <c r="A31" s="144"/>
      <c r="B31" s="145"/>
      <c r="C31" s="57">
        <v>114</v>
      </c>
      <c r="D31" s="17" t="s">
        <v>70</v>
      </c>
      <c r="E31" s="36">
        <f t="shared" si="1"/>
        <v>65</v>
      </c>
      <c r="F31" s="36">
        <f t="shared" si="2"/>
        <v>22</v>
      </c>
      <c r="G31" s="36">
        <f t="shared" si="2"/>
        <v>43</v>
      </c>
      <c r="H31" s="36">
        <f t="shared" si="7"/>
        <v>12</v>
      </c>
      <c r="I31" s="36">
        <v>5</v>
      </c>
      <c r="J31" s="36">
        <v>7</v>
      </c>
      <c r="K31" s="36">
        <f t="shared" si="8"/>
        <v>12</v>
      </c>
      <c r="L31" s="36">
        <v>2</v>
      </c>
      <c r="M31" s="36">
        <v>10</v>
      </c>
      <c r="N31" s="36">
        <f t="shared" si="9"/>
        <v>36</v>
      </c>
      <c r="O31" s="36">
        <v>14</v>
      </c>
      <c r="P31" s="36">
        <v>22</v>
      </c>
      <c r="Q31" s="36">
        <f t="shared" si="10"/>
        <v>5</v>
      </c>
      <c r="R31" s="36">
        <v>1</v>
      </c>
      <c r="S31" s="36">
        <v>4</v>
      </c>
    </row>
    <row r="32" spans="1:19" x14ac:dyDescent="0.3">
      <c r="A32" s="144"/>
      <c r="B32" s="145"/>
      <c r="C32" s="57">
        <v>116</v>
      </c>
      <c r="D32" s="17" t="s">
        <v>71</v>
      </c>
      <c r="E32" s="36">
        <f t="shared" si="1"/>
        <v>1071</v>
      </c>
      <c r="F32" s="36">
        <f t="shared" si="2"/>
        <v>361</v>
      </c>
      <c r="G32" s="36">
        <f t="shared" si="2"/>
        <v>710</v>
      </c>
      <c r="H32" s="36">
        <f t="shared" si="7"/>
        <v>248</v>
      </c>
      <c r="I32" s="36">
        <v>87</v>
      </c>
      <c r="J32" s="36">
        <v>161</v>
      </c>
      <c r="K32" s="36">
        <f t="shared" si="8"/>
        <v>154</v>
      </c>
      <c r="L32" s="36">
        <v>48</v>
      </c>
      <c r="M32" s="36">
        <v>106</v>
      </c>
      <c r="N32" s="36">
        <f t="shared" si="9"/>
        <v>561</v>
      </c>
      <c r="O32" s="36">
        <v>189</v>
      </c>
      <c r="P32" s="36">
        <v>372</v>
      </c>
      <c r="Q32" s="36">
        <f t="shared" si="10"/>
        <v>108</v>
      </c>
      <c r="R32" s="36">
        <v>37</v>
      </c>
      <c r="S32" s="36">
        <v>71</v>
      </c>
    </row>
    <row r="33" spans="1:19" x14ac:dyDescent="0.3">
      <c r="A33" s="144"/>
      <c r="B33" s="145"/>
      <c r="C33" s="57">
        <v>122</v>
      </c>
      <c r="D33" s="17" t="s">
        <v>72</v>
      </c>
      <c r="E33" s="36">
        <f t="shared" si="1"/>
        <v>424</v>
      </c>
      <c r="F33" s="36">
        <f t="shared" si="2"/>
        <v>143</v>
      </c>
      <c r="G33" s="36">
        <f t="shared" si="2"/>
        <v>281</v>
      </c>
      <c r="H33" s="36">
        <f t="shared" si="7"/>
        <v>70</v>
      </c>
      <c r="I33" s="36">
        <v>20</v>
      </c>
      <c r="J33" s="36">
        <v>50</v>
      </c>
      <c r="K33" s="36">
        <f t="shared" si="8"/>
        <v>55</v>
      </c>
      <c r="L33" s="36">
        <v>15</v>
      </c>
      <c r="M33" s="36">
        <v>40</v>
      </c>
      <c r="N33" s="36">
        <f t="shared" si="9"/>
        <v>256</v>
      </c>
      <c r="O33" s="36">
        <v>94</v>
      </c>
      <c r="P33" s="36">
        <v>162</v>
      </c>
      <c r="Q33" s="36">
        <f t="shared" si="10"/>
        <v>43</v>
      </c>
      <c r="R33" s="36">
        <v>14</v>
      </c>
      <c r="S33" s="36">
        <v>29</v>
      </c>
    </row>
    <row r="34" spans="1:19" x14ac:dyDescent="0.3">
      <c r="A34" s="144"/>
      <c r="B34" s="145"/>
      <c r="C34" s="57">
        <v>136</v>
      </c>
      <c r="D34" s="17" t="s">
        <v>6</v>
      </c>
      <c r="E34" s="36">
        <f t="shared" si="1"/>
        <v>737</v>
      </c>
      <c r="F34" s="36">
        <f t="shared" si="2"/>
        <v>264</v>
      </c>
      <c r="G34" s="36">
        <f t="shared" si="2"/>
        <v>473</v>
      </c>
      <c r="H34" s="36">
        <f t="shared" si="7"/>
        <v>113</v>
      </c>
      <c r="I34" s="36">
        <v>59</v>
      </c>
      <c r="J34" s="36">
        <v>54</v>
      </c>
      <c r="K34" s="36">
        <f t="shared" si="8"/>
        <v>101</v>
      </c>
      <c r="L34" s="36">
        <v>41</v>
      </c>
      <c r="M34" s="36">
        <v>60</v>
      </c>
      <c r="N34" s="36">
        <f t="shared" si="9"/>
        <v>269</v>
      </c>
      <c r="O34" s="36">
        <v>62</v>
      </c>
      <c r="P34" s="36">
        <v>207</v>
      </c>
      <c r="Q34" s="36">
        <f t="shared" si="10"/>
        <v>254</v>
      </c>
      <c r="R34" s="115">
        <v>102</v>
      </c>
      <c r="S34" s="115">
        <v>152</v>
      </c>
    </row>
    <row r="35" spans="1:19" x14ac:dyDescent="0.3">
      <c r="A35" s="144"/>
      <c r="B35" s="145"/>
      <c r="C35" s="57">
        <v>162</v>
      </c>
      <c r="D35" s="17" t="s">
        <v>55</v>
      </c>
      <c r="E35" s="36">
        <f t="shared" si="1"/>
        <v>341</v>
      </c>
      <c r="F35" s="36">
        <f t="shared" si="2"/>
        <v>115</v>
      </c>
      <c r="G35" s="36">
        <f t="shared" si="2"/>
        <v>226</v>
      </c>
      <c r="H35" s="36">
        <f>I35+J35</f>
        <v>42</v>
      </c>
      <c r="I35" s="36">
        <v>10</v>
      </c>
      <c r="J35" s="36">
        <v>32</v>
      </c>
      <c r="K35" s="36">
        <f>L35+M35</f>
        <v>29</v>
      </c>
      <c r="L35" s="36">
        <v>13</v>
      </c>
      <c r="M35" s="36">
        <v>16</v>
      </c>
      <c r="N35" s="36">
        <f>O35+P35</f>
        <v>238</v>
      </c>
      <c r="O35" s="36">
        <v>82</v>
      </c>
      <c r="P35" s="36">
        <v>156</v>
      </c>
      <c r="Q35" s="36">
        <f>R35+S35</f>
        <v>32</v>
      </c>
      <c r="R35" s="36">
        <v>10</v>
      </c>
      <c r="S35" s="36">
        <v>22</v>
      </c>
    </row>
    <row r="36" spans="1:19" x14ac:dyDescent="0.3">
      <c r="A36" s="29">
        <v>2</v>
      </c>
      <c r="B36" s="22">
        <v>2</v>
      </c>
      <c r="C36" s="25"/>
      <c r="D36" s="24" t="s">
        <v>29</v>
      </c>
      <c r="E36" s="49">
        <f>+F36+G36</f>
        <v>7617</v>
      </c>
      <c r="F36" s="49">
        <f>+I36+L36+O36+R36</f>
        <v>2267</v>
      </c>
      <c r="G36" s="49">
        <f>+J36+M36+P36+S36</f>
        <v>5350</v>
      </c>
      <c r="H36" s="49">
        <f>+I36+J36</f>
        <v>1579</v>
      </c>
      <c r="I36" s="49">
        <f>SUM(I37:I50)</f>
        <v>484</v>
      </c>
      <c r="J36" s="49">
        <f>SUM(J37:J50)</f>
        <v>1095</v>
      </c>
      <c r="K36" s="49">
        <f>+L36+M36</f>
        <v>1834</v>
      </c>
      <c r="L36" s="49">
        <f>SUM(L37:L50)</f>
        <v>520</v>
      </c>
      <c r="M36" s="49">
        <f>SUM(M37:M50)</f>
        <v>1314</v>
      </c>
      <c r="N36" s="49">
        <f>+O36+P36</f>
        <v>2365</v>
      </c>
      <c r="O36" s="49">
        <f>SUM(O37:O50)</f>
        <v>807</v>
      </c>
      <c r="P36" s="49">
        <f>SUM(P37:P50)</f>
        <v>1558</v>
      </c>
      <c r="Q36" s="49">
        <f>+R36+S36</f>
        <v>1839</v>
      </c>
      <c r="R36" s="49">
        <f>SUM(R37:R50)</f>
        <v>456</v>
      </c>
      <c r="S36" s="49">
        <f>SUM(S37:S50)</f>
        <v>1383</v>
      </c>
    </row>
    <row r="37" spans="1:19" x14ac:dyDescent="0.3">
      <c r="A37" s="134"/>
      <c r="B37" s="135"/>
      <c r="C37" s="58">
        <v>4</v>
      </c>
      <c r="D37" s="18" t="s">
        <v>75</v>
      </c>
      <c r="E37" s="85">
        <f t="shared" ref="E37:E50" si="11">+F37+G37</f>
        <v>436</v>
      </c>
      <c r="F37" s="85">
        <f t="shared" ref="F37:G50" si="12">+I37+L37+O37+R37</f>
        <v>182</v>
      </c>
      <c r="G37" s="85">
        <f t="shared" si="12"/>
        <v>254</v>
      </c>
      <c r="H37" s="85">
        <f t="shared" ref="H37:H50" si="13">+I37+J37</f>
        <v>126</v>
      </c>
      <c r="I37" s="46">
        <v>47</v>
      </c>
      <c r="J37" s="46">
        <v>79</v>
      </c>
      <c r="K37" s="46">
        <f t="shared" ref="K37:K50" si="14">+L37+M37</f>
        <v>95</v>
      </c>
      <c r="L37" s="46">
        <v>42</v>
      </c>
      <c r="M37" s="46">
        <v>53</v>
      </c>
      <c r="N37" s="46">
        <f t="shared" ref="N37:N50" si="15">+O37+P37</f>
        <v>140</v>
      </c>
      <c r="O37" s="46">
        <v>58</v>
      </c>
      <c r="P37" s="46">
        <v>82</v>
      </c>
      <c r="Q37" s="46">
        <f t="shared" ref="Q37:Q50" si="16">+R37+S37</f>
        <v>75</v>
      </c>
      <c r="R37" s="46">
        <v>35</v>
      </c>
      <c r="S37" s="46">
        <v>40</v>
      </c>
    </row>
    <row r="38" spans="1:19" x14ac:dyDescent="0.3">
      <c r="A38" s="134"/>
      <c r="B38" s="135"/>
      <c r="C38" s="57">
        <v>11</v>
      </c>
      <c r="D38" s="17" t="s">
        <v>58</v>
      </c>
      <c r="E38" s="85">
        <f t="shared" si="11"/>
        <v>50</v>
      </c>
      <c r="F38" s="85">
        <f t="shared" si="12"/>
        <v>15</v>
      </c>
      <c r="G38" s="85">
        <f t="shared" si="12"/>
        <v>35</v>
      </c>
      <c r="H38" s="85">
        <f t="shared" si="13"/>
        <v>0</v>
      </c>
      <c r="I38" s="46">
        <v>0</v>
      </c>
      <c r="J38" s="46">
        <v>0</v>
      </c>
      <c r="K38" s="46">
        <f t="shared" si="14"/>
        <v>0</v>
      </c>
      <c r="L38" s="46">
        <v>0</v>
      </c>
      <c r="M38" s="46">
        <v>0</v>
      </c>
      <c r="N38" s="46">
        <f t="shared" si="15"/>
        <v>27</v>
      </c>
      <c r="O38" s="46">
        <v>8</v>
      </c>
      <c r="P38" s="46">
        <v>19</v>
      </c>
      <c r="Q38" s="46">
        <f t="shared" si="16"/>
        <v>23</v>
      </c>
      <c r="R38" s="46">
        <v>7</v>
      </c>
      <c r="S38" s="46">
        <v>16</v>
      </c>
    </row>
    <row r="39" spans="1:19" x14ac:dyDescent="0.3">
      <c r="A39" s="134"/>
      <c r="B39" s="135"/>
      <c r="C39" s="57">
        <v>12</v>
      </c>
      <c r="D39" s="17" t="s">
        <v>59</v>
      </c>
      <c r="E39" s="85">
        <f t="shared" si="11"/>
        <v>230</v>
      </c>
      <c r="F39" s="85">
        <f t="shared" si="12"/>
        <v>68</v>
      </c>
      <c r="G39" s="85">
        <f t="shared" si="12"/>
        <v>162</v>
      </c>
      <c r="H39" s="85">
        <f t="shared" si="13"/>
        <v>33</v>
      </c>
      <c r="I39" s="46">
        <v>14</v>
      </c>
      <c r="J39" s="46">
        <v>19</v>
      </c>
      <c r="K39" s="46">
        <f t="shared" si="14"/>
        <v>47</v>
      </c>
      <c r="L39" s="46">
        <v>15</v>
      </c>
      <c r="M39" s="46">
        <v>32</v>
      </c>
      <c r="N39" s="46">
        <f t="shared" si="15"/>
        <v>82</v>
      </c>
      <c r="O39" s="46">
        <v>23</v>
      </c>
      <c r="P39" s="46">
        <v>59</v>
      </c>
      <c r="Q39" s="46">
        <f t="shared" si="16"/>
        <v>68</v>
      </c>
      <c r="R39" s="46">
        <v>16</v>
      </c>
      <c r="S39" s="46">
        <v>52</v>
      </c>
    </row>
    <row r="40" spans="1:19" x14ac:dyDescent="0.3">
      <c r="A40" s="134"/>
      <c r="B40" s="135"/>
      <c r="C40" s="58">
        <v>17</v>
      </c>
      <c r="D40" s="43" t="s">
        <v>76</v>
      </c>
      <c r="E40" s="85">
        <f t="shared" si="11"/>
        <v>20</v>
      </c>
      <c r="F40" s="85">
        <f t="shared" si="12"/>
        <v>6</v>
      </c>
      <c r="G40" s="85">
        <f t="shared" si="12"/>
        <v>14</v>
      </c>
      <c r="H40" s="85">
        <f t="shared" si="13"/>
        <v>0</v>
      </c>
      <c r="I40" s="46">
        <v>0</v>
      </c>
      <c r="J40" s="46">
        <v>0</v>
      </c>
      <c r="K40" s="46">
        <f t="shared" si="14"/>
        <v>0</v>
      </c>
      <c r="L40" s="46">
        <v>0</v>
      </c>
      <c r="M40" s="46">
        <v>0</v>
      </c>
      <c r="N40" s="46">
        <f t="shared" si="15"/>
        <v>10</v>
      </c>
      <c r="O40" s="46">
        <v>3</v>
      </c>
      <c r="P40" s="46">
        <v>7</v>
      </c>
      <c r="Q40" s="46">
        <f t="shared" si="16"/>
        <v>10</v>
      </c>
      <c r="R40" s="46">
        <v>3</v>
      </c>
      <c r="S40" s="46">
        <v>7</v>
      </c>
    </row>
    <row r="41" spans="1:19" x14ac:dyDescent="0.3">
      <c r="A41" s="134"/>
      <c r="B41" s="135"/>
      <c r="C41" s="58">
        <v>19</v>
      </c>
      <c r="D41" s="18" t="s">
        <v>77</v>
      </c>
      <c r="E41" s="85">
        <f t="shared" si="11"/>
        <v>300</v>
      </c>
      <c r="F41" s="85">
        <f t="shared" si="12"/>
        <v>89</v>
      </c>
      <c r="G41" s="85">
        <f t="shared" si="12"/>
        <v>211</v>
      </c>
      <c r="H41" s="85">
        <f t="shared" si="13"/>
        <v>63</v>
      </c>
      <c r="I41" s="46">
        <v>26</v>
      </c>
      <c r="J41" s="46">
        <v>37</v>
      </c>
      <c r="K41" s="46">
        <f t="shared" si="14"/>
        <v>80</v>
      </c>
      <c r="L41" s="46">
        <v>25</v>
      </c>
      <c r="M41" s="46">
        <v>55</v>
      </c>
      <c r="N41" s="46">
        <f t="shared" si="15"/>
        <v>88</v>
      </c>
      <c r="O41" s="46">
        <v>26</v>
      </c>
      <c r="P41" s="46">
        <v>62</v>
      </c>
      <c r="Q41" s="46">
        <f t="shared" si="16"/>
        <v>69</v>
      </c>
      <c r="R41" s="46">
        <v>12</v>
      </c>
      <c r="S41" s="46">
        <v>57</v>
      </c>
    </row>
    <row r="42" spans="1:19" x14ac:dyDescent="0.3">
      <c r="A42" s="134"/>
      <c r="B42" s="135"/>
      <c r="C42" s="58">
        <v>20</v>
      </c>
      <c r="D42" s="18" t="s">
        <v>52</v>
      </c>
      <c r="E42" s="85">
        <f t="shared" si="11"/>
        <v>1300</v>
      </c>
      <c r="F42" s="85">
        <f t="shared" si="12"/>
        <v>390</v>
      </c>
      <c r="G42" s="85">
        <f t="shared" si="12"/>
        <v>910</v>
      </c>
      <c r="H42" s="85">
        <f t="shared" si="13"/>
        <v>306</v>
      </c>
      <c r="I42" s="46">
        <v>88</v>
      </c>
      <c r="J42" s="46">
        <v>218</v>
      </c>
      <c r="K42" s="46">
        <f t="shared" si="14"/>
        <v>300</v>
      </c>
      <c r="L42" s="46">
        <v>78</v>
      </c>
      <c r="M42" s="46">
        <v>222</v>
      </c>
      <c r="N42" s="46">
        <f t="shared" si="15"/>
        <v>375</v>
      </c>
      <c r="O42" s="46">
        <v>139</v>
      </c>
      <c r="P42" s="46">
        <v>236</v>
      </c>
      <c r="Q42" s="46">
        <f t="shared" si="16"/>
        <v>319</v>
      </c>
      <c r="R42" s="46">
        <v>85</v>
      </c>
      <c r="S42" s="46">
        <v>234</v>
      </c>
    </row>
    <row r="43" spans="1:19" x14ac:dyDescent="0.3">
      <c r="A43" s="134"/>
      <c r="B43" s="135"/>
      <c r="C43" s="58">
        <v>21</v>
      </c>
      <c r="D43" s="18" t="s">
        <v>78</v>
      </c>
      <c r="E43" s="85">
        <f t="shared" si="11"/>
        <v>150</v>
      </c>
      <c r="F43" s="85">
        <f t="shared" si="12"/>
        <v>45</v>
      </c>
      <c r="G43" s="85">
        <f t="shared" si="12"/>
        <v>105</v>
      </c>
      <c r="H43" s="85">
        <f t="shared" si="13"/>
        <v>32</v>
      </c>
      <c r="I43" s="46">
        <v>7</v>
      </c>
      <c r="J43" s="46">
        <v>25</v>
      </c>
      <c r="K43" s="46">
        <f t="shared" si="14"/>
        <v>30</v>
      </c>
      <c r="L43" s="46">
        <v>8</v>
      </c>
      <c r="M43" s="46">
        <v>22</v>
      </c>
      <c r="N43" s="46">
        <f t="shared" si="15"/>
        <v>54</v>
      </c>
      <c r="O43" s="46">
        <v>19</v>
      </c>
      <c r="P43" s="46">
        <v>35</v>
      </c>
      <c r="Q43" s="46">
        <f t="shared" si="16"/>
        <v>34</v>
      </c>
      <c r="R43" s="46">
        <v>11</v>
      </c>
      <c r="S43" s="46">
        <v>23</v>
      </c>
    </row>
    <row r="44" spans="1:19" x14ac:dyDescent="0.3">
      <c r="A44" s="134"/>
      <c r="B44" s="135"/>
      <c r="C44" s="57">
        <v>53</v>
      </c>
      <c r="D44" s="17" t="s">
        <v>20</v>
      </c>
      <c r="E44" s="85">
        <f t="shared" si="11"/>
        <v>770</v>
      </c>
      <c r="F44" s="85">
        <f t="shared" si="12"/>
        <v>215</v>
      </c>
      <c r="G44" s="85">
        <f t="shared" si="12"/>
        <v>555</v>
      </c>
      <c r="H44" s="85">
        <f t="shared" si="13"/>
        <v>193</v>
      </c>
      <c r="I44" s="46">
        <v>48</v>
      </c>
      <c r="J44" s="46">
        <v>145</v>
      </c>
      <c r="K44" s="46">
        <f t="shared" si="14"/>
        <v>244</v>
      </c>
      <c r="L44" s="46">
        <v>64</v>
      </c>
      <c r="M44" s="46">
        <v>180</v>
      </c>
      <c r="N44" s="46">
        <f t="shared" si="15"/>
        <v>199</v>
      </c>
      <c r="O44" s="46">
        <v>60</v>
      </c>
      <c r="P44" s="46">
        <v>139</v>
      </c>
      <c r="Q44" s="46">
        <f t="shared" si="16"/>
        <v>134</v>
      </c>
      <c r="R44" s="46">
        <v>43</v>
      </c>
      <c r="S44" s="46">
        <v>91</v>
      </c>
    </row>
    <row r="45" spans="1:19" x14ac:dyDescent="0.3">
      <c r="A45" s="134"/>
      <c r="B45" s="135"/>
      <c r="C45" s="58">
        <v>55</v>
      </c>
      <c r="D45" s="18" t="s">
        <v>54</v>
      </c>
      <c r="E45" s="85">
        <f t="shared" si="11"/>
        <v>638</v>
      </c>
      <c r="F45" s="85">
        <f t="shared" si="12"/>
        <v>191</v>
      </c>
      <c r="G45" s="85">
        <f t="shared" si="12"/>
        <v>447</v>
      </c>
      <c r="H45" s="85">
        <f t="shared" si="13"/>
        <v>118</v>
      </c>
      <c r="I45" s="46">
        <v>39</v>
      </c>
      <c r="J45" s="46">
        <v>79</v>
      </c>
      <c r="K45" s="46">
        <f t="shared" si="14"/>
        <v>143</v>
      </c>
      <c r="L45" s="46">
        <v>44</v>
      </c>
      <c r="M45" s="46">
        <v>99</v>
      </c>
      <c r="N45" s="46">
        <f t="shared" si="15"/>
        <v>207</v>
      </c>
      <c r="O45" s="46">
        <v>68</v>
      </c>
      <c r="P45" s="46">
        <v>139</v>
      </c>
      <c r="Q45" s="46">
        <f t="shared" si="16"/>
        <v>170</v>
      </c>
      <c r="R45" s="46">
        <v>40</v>
      </c>
      <c r="S45" s="46">
        <v>130</v>
      </c>
    </row>
    <row r="46" spans="1:19" x14ac:dyDescent="0.3">
      <c r="A46" s="134"/>
      <c r="B46" s="135"/>
      <c r="C46" s="57">
        <v>56</v>
      </c>
      <c r="D46" s="17" t="s">
        <v>62</v>
      </c>
      <c r="E46" s="85">
        <f t="shared" si="11"/>
        <v>220</v>
      </c>
      <c r="F46" s="85">
        <f t="shared" si="12"/>
        <v>66</v>
      </c>
      <c r="G46" s="85">
        <f t="shared" si="12"/>
        <v>154</v>
      </c>
      <c r="H46" s="85">
        <f t="shared" si="13"/>
        <v>43</v>
      </c>
      <c r="I46" s="46">
        <v>6</v>
      </c>
      <c r="J46" s="46">
        <v>37</v>
      </c>
      <c r="K46" s="46">
        <f t="shared" si="14"/>
        <v>40</v>
      </c>
      <c r="L46" s="46">
        <v>11</v>
      </c>
      <c r="M46" s="46">
        <v>29</v>
      </c>
      <c r="N46" s="46">
        <f t="shared" si="15"/>
        <v>96</v>
      </c>
      <c r="O46" s="46">
        <v>33</v>
      </c>
      <c r="P46" s="46">
        <v>63</v>
      </c>
      <c r="Q46" s="46">
        <f t="shared" si="16"/>
        <v>41</v>
      </c>
      <c r="R46" s="46">
        <v>16</v>
      </c>
      <c r="S46" s="46">
        <v>25</v>
      </c>
    </row>
    <row r="47" spans="1:19" x14ac:dyDescent="0.3">
      <c r="A47" s="134"/>
      <c r="B47" s="135"/>
      <c r="C47" s="58">
        <v>68</v>
      </c>
      <c r="D47" s="18" t="s">
        <v>22</v>
      </c>
      <c r="E47" s="85">
        <f t="shared" si="11"/>
        <v>1896</v>
      </c>
      <c r="F47" s="85">
        <f t="shared" si="12"/>
        <v>539</v>
      </c>
      <c r="G47" s="85">
        <f t="shared" si="12"/>
        <v>1357</v>
      </c>
      <c r="H47" s="85">
        <f t="shared" si="13"/>
        <v>426</v>
      </c>
      <c r="I47" s="46">
        <v>134</v>
      </c>
      <c r="J47" s="46">
        <v>292</v>
      </c>
      <c r="K47" s="46">
        <f t="shared" si="14"/>
        <v>499</v>
      </c>
      <c r="L47" s="46">
        <v>155</v>
      </c>
      <c r="M47" s="46">
        <v>344</v>
      </c>
      <c r="N47" s="46">
        <f t="shared" si="15"/>
        <v>550</v>
      </c>
      <c r="O47" s="46">
        <v>185</v>
      </c>
      <c r="P47" s="46">
        <v>365</v>
      </c>
      <c r="Q47" s="46">
        <f t="shared" si="16"/>
        <v>421</v>
      </c>
      <c r="R47" s="46">
        <v>65</v>
      </c>
      <c r="S47" s="46">
        <v>356</v>
      </c>
    </row>
    <row r="48" spans="1:19" x14ac:dyDescent="0.3">
      <c r="A48" s="134"/>
      <c r="B48" s="135"/>
      <c r="C48" s="57">
        <v>100</v>
      </c>
      <c r="D48" s="17" t="s">
        <v>10</v>
      </c>
      <c r="E48" s="85">
        <f t="shared" si="11"/>
        <v>930</v>
      </c>
      <c r="F48" s="85">
        <f t="shared" si="12"/>
        <v>262</v>
      </c>
      <c r="G48" s="85">
        <f t="shared" si="12"/>
        <v>668</v>
      </c>
      <c r="H48" s="85">
        <f t="shared" si="13"/>
        <v>140</v>
      </c>
      <c r="I48" s="46">
        <v>42</v>
      </c>
      <c r="J48" s="46">
        <v>98</v>
      </c>
      <c r="K48" s="46">
        <f t="shared" si="14"/>
        <v>224</v>
      </c>
      <c r="L48" s="46">
        <v>39</v>
      </c>
      <c r="M48" s="46">
        <v>185</v>
      </c>
      <c r="N48" s="46">
        <f t="shared" si="15"/>
        <v>296</v>
      </c>
      <c r="O48" s="46">
        <v>116</v>
      </c>
      <c r="P48" s="46">
        <v>180</v>
      </c>
      <c r="Q48" s="46">
        <f t="shared" si="16"/>
        <v>270</v>
      </c>
      <c r="R48" s="46">
        <v>65</v>
      </c>
      <c r="S48" s="46">
        <v>205</v>
      </c>
    </row>
    <row r="49" spans="1:19" x14ac:dyDescent="0.3">
      <c r="A49" s="134"/>
      <c r="B49" s="135"/>
      <c r="C49" s="57">
        <v>116</v>
      </c>
      <c r="D49" s="17" t="s">
        <v>71</v>
      </c>
      <c r="E49" s="85">
        <f t="shared" si="11"/>
        <v>160</v>
      </c>
      <c r="F49" s="85">
        <f t="shared" si="12"/>
        <v>49</v>
      </c>
      <c r="G49" s="85">
        <f t="shared" si="12"/>
        <v>111</v>
      </c>
      <c r="H49" s="85">
        <f t="shared" si="13"/>
        <v>28</v>
      </c>
      <c r="I49" s="46">
        <v>12</v>
      </c>
      <c r="J49" s="46">
        <v>16</v>
      </c>
      <c r="K49" s="46">
        <f t="shared" si="14"/>
        <v>39</v>
      </c>
      <c r="L49" s="46">
        <v>13</v>
      </c>
      <c r="M49" s="46">
        <v>26</v>
      </c>
      <c r="N49" s="46">
        <f t="shared" si="15"/>
        <v>48</v>
      </c>
      <c r="O49" s="46">
        <v>14</v>
      </c>
      <c r="P49" s="46">
        <v>34</v>
      </c>
      <c r="Q49" s="46">
        <f t="shared" si="16"/>
        <v>45</v>
      </c>
      <c r="R49" s="46">
        <v>10</v>
      </c>
      <c r="S49" s="46">
        <v>35</v>
      </c>
    </row>
    <row r="50" spans="1:19" x14ac:dyDescent="0.3">
      <c r="A50" s="134"/>
      <c r="B50" s="135"/>
      <c r="C50" s="57">
        <v>162</v>
      </c>
      <c r="D50" s="17" t="s">
        <v>55</v>
      </c>
      <c r="E50" s="85">
        <f t="shared" si="11"/>
        <v>517</v>
      </c>
      <c r="F50" s="85">
        <f t="shared" si="12"/>
        <v>150</v>
      </c>
      <c r="G50" s="85">
        <f t="shared" si="12"/>
        <v>367</v>
      </c>
      <c r="H50" s="85">
        <f t="shared" si="13"/>
        <v>71</v>
      </c>
      <c r="I50" s="46">
        <v>21</v>
      </c>
      <c r="J50" s="46">
        <v>50</v>
      </c>
      <c r="K50" s="46">
        <f t="shared" si="14"/>
        <v>93</v>
      </c>
      <c r="L50" s="46">
        <v>26</v>
      </c>
      <c r="M50" s="46">
        <v>67</v>
      </c>
      <c r="N50" s="46">
        <f t="shared" si="15"/>
        <v>193</v>
      </c>
      <c r="O50" s="46">
        <v>55</v>
      </c>
      <c r="P50" s="46">
        <v>138</v>
      </c>
      <c r="Q50" s="46">
        <f t="shared" si="16"/>
        <v>160</v>
      </c>
      <c r="R50" s="46">
        <v>48</v>
      </c>
      <c r="S50" s="46">
        <v>112</v>
      </c>
    </row>
    <row r="51" spans="1:19" x14ac:dyDescent="0.3">
      <c r="A51" s="29">
        <v>3</v>
      </c>
      <c r="B51" s="22">
        <v>11</v>
      </c>
      <c r="C51" s="25"/>
      <c r="D51" s="24" t="s">
        <v>30</v>
      </c>
      <c r="E51" s="42">
        <f>+F51+G51</f>
        <v>17432</v>
      </c>
      <c r="F51" s="42">
        <f>+I51+L51+O51+R51</f>
        <v>6173</v>
      </c>
      <c r="G51" s="42">
        <f>+J51+M51+P51+S51</f>
        <v>11259</v>
      </c>
      <c r="H51" s="42">
        <f>+I51+J51</f>
        <v>1432</v>
      </c>
      <c r="I51" s="42">
        <f>SUM(I52:I62)</f>
        <v>493</v>
      </c>
      <c r="J51" s="42">
        <f>SUM(J52:J62)</f>
        <v>939</v>
      </c>
      <c r="K51" s="42">
        <f>+L51+M51</f>
        <v>2231</v>
      </c>
      <c r="L51" s="42">
        <f>SUM(L52:L62)</f>
        <v>794</v>
      </c>
      <c r="M51" s="42">
        <f>SUM(M52:M62)</f>
        <v>1437</v>
      </c>
      <c r="N51" s="42">
        <f>+O51+P51</f>
        <v>10059</v>
      </c>
      <c r="O51" s="42">
        <f>SUM(O52:O62)</f>
        <v>3575</v>
      </c>
      <c r="P51" s="42">
        <f>SUM(P52:P62)</f>
        <v>6484</v>
      </c>
      <c r="Q51" s="42">
        <f>+R51+S51</f>
        <v>3710</v>
      </c>
      <c r="R51" s="42">
        <f>SUM(R52:R62)</f>
        <v>1311</v>
      </c>
      <c r="S51" s="42">
        <f>SUM(S52:S62)</f>
        <v>2399</v>
      </c>
    </row>
    <row r="52" spans="1:19" x14ac:dyDescent="0.3">
      <c r="A52" s="134"/>
      <c r="B52" s="135"/>
      <c r="C52" s="57">
        <v>11</v>
      </c>
      <c r="D52" s="17" t="s">
        <v>58</v>
      </c>
      <c r="E52" s="36">
        <f t="shared" ref="E52:E62" si="17">+F52+G52</f>
        <v>211</v>
      </c>
      <c r="F52" s="36">
        <f t="shared" ref="F52:G62" si="18">+I52+L52+O52+R52</f>
        <v>73</v>
      </c>
      <c r="G52" s="36">
        <f t="shared" si="18"/>
        <v>138</v>
      </c>
      <c r="H52" s="36">
        <f t="shared" ref="H52:H62" si="19">+I52+J52</f>
        <v>0</v>
      </c>
      <c r="I52" s="36">
        <v>0</v>
      </c>
      <c r="J52" s="36">
        <v>0</v>
      </c>
      <c r="K52" s="36">
        <f t="shared" ref="K52:K62" si="20">+L52+M52</f>
        <v>0</v>
      </c>
      <c r="L52" s="36">
        <v>0</v>
      </c>
      <c r="M52" s="36">
        <v>0</v>
      </c>
      <c r="N52" s="36">
        <f t="shared" ref="N52:N62" si="21">+O52+P52</f>
        <v>100</v>
      </c>
      <c r="O52" s="36">
        <v>34</v>
      </c>
      <c r="P52" s="36">
        <v>66</v>
      </c>
      <c r="Q52" s="36">
        <f t="shared" ref="Q52:Q62" si="22">+R52+S52</f>
        <v>111</v>
      </c>
      <c r="R52" s="36">
        <v>39</v>
      </c>
      <c r="S52" s="36">
        <v>72</v>
      </c>
    </row>
    <row r="53" spans="1:19" x14ac:dyDescent="0.3">
      <c r="A53" s="134"/>
      <c r="B53" s="135"/>
      <c r="C53" s="57">
        <v>29</v>
      </c>
      <c r="D53" s="17" t="s">
        <v>19</v>
      </c>
      <c r="E53" s="36">
        <f t="shared" si="17"/>
        <v>1197</v>
      </c>
      <c r="F53" s="36">
        <f t="shared" si="18"/>
        <v>421</v>
      </c>
      <c r="G53" s="36">
        <f t="shared" si="18"/>
        <v>776</v>
      </c>
      <c r="H53" s="36">
        <f t="shared" si="19"/>
        <v>0</v>
      </c>
      <c r="I53" s="36">
        <v>0</v>
      </c>
      <c r="J53" s="36">
        <v>0</v>
      </c>
      <c r="K53" s="36">
        <f t="shared" si="20"/>
        <v>22</v>
      </c>
      <c r="L53" s="36">
        <v>8</v>
      </c>
      <c r="M53" s="36">
        <v>14</v>
      </c>
      <c r="N53" s="36">
        <f t="shared" si="21"/>
        <v>692</v>
      </c>
      <c r="O53" s="36">
        <v>242</v>
      </c>
      <c r="P53" s="36">
        <v>450</v>
      </c>
      <c r="Q53" s="36">
        <f t="shared" si="22"/>
        <v>483</v>
      </c>
      <c r="R53" s="36">
        <v>171</v>
      </c>
      <c r="S53" s="36">
        <v>312</v>
      </c>
    </row>
    <row r="54" spans="1:19" x14ac:dyDescent="0.3">
      <c r="A54" s="134"/>
      <c r="B54" s="135"/>
      <c r="C54" s="57">
        <v>53</v>
      </c>
      <c r="D54" s="17" t="s">
        <v>20</v>
      </c>
      <c r="E54" s="36">
        <f t="shared" si="17"/>
        <v>1515</v>
      </c>
      <c r="F54" s="36">
        <f t="shared" si="18"/>
        <v>537</v>
      </c>
      <c r="G54" s="36">
        <f t="shared" si="18"/>
        <v>978</v>
      </c>
      <c r="H54" s="36">
        <f t="shared" si="19"/>
        <v>0</v>
      </c>
      <c r="I54" s="36">
        <v>0</v>
      </c>
      <c r="J54" s="36">
        <v>0</v>
      </c>
      <c r="K54" s="36">
        <f t="shared" si="20"/>
        <v>93</v>
      </c>
      <c r="L54" s="36">
        <v>42</v>
      </c>
      <c r="M54" s="36">
        <v>51</v>
      </c>
      <c r="N54" s="36">
        <f t="shared" si="21"/>
        <v>902</v>
      </c>
      <c r="O54" s="36">
        <v>309</v>
      </c>
      <c r="P54" s="36">
        <v>593</v>
      </c>
      <c r="Q54" s="36">
        <f t="shared" si="22"/>
        <v>520</v>
      </c>
      <c r="R54" s="36">
        <v>186</v>
      </c>
      <c r="S54" s="36">
        <v>334</v>
      </c>
    </row>
    <row r="55" spans="1:19" x14ac:dyDescent="0.3">
      <c r="A55" s="134"/>
      <c r="B55" s="135"/>
      <c r="C55" s="57">
        <v>65</v>
      </c>
      <c r="D55" s="17" t="s">
        <v>64</v>
      </c>
      <c r="E55" s="36">
        <f t="shared" si="17"/>
        <v>369</v>
      </c>
      <c r="F55" s="36">
        <f t="shared" si="18"/>
        <v>129</v>
      </c>
      <c r="G55" s="36">
        <f t="shared" si="18"/>
        <v>240</v>
      </c>
      <c r="H55" s="36">
        <f t="shared" si="19"/>
        <v>0</v>
      </c>
      <c r="I55" s="36">
        <v>0</v>
      </c>
      <c r="J55" s="36">
        <v>0</v>
      </c>
      <c r="K55" s="36">
        <f t="shared" si="20"/>
        <v>0</v>
      </c>
      <c r="L55" s="36">
        <v>0</v>
      </c>
      <c r="M55" s="36">
        <v>0</v>
      </c>
      <c r="N55" s="36">
        <f t="shared" si="21"/>
        <v>231</v>
      </c>
      <c r="O55" s="36">
        <v>81</v>
      </c>
      <c r="P55" s="36">
        <v>150</v>
      </c>
      <c r="Q55" s="36">
        <f t="shared" si="22"/>
        <v>138</v>
      </c>
      <c r="R55" s="36">
        <v>48</v>
      </c>
      <c r="S55" s="36">
        <v>90</v>
      </c>
    </row>
    <row r="56" spans="1:19" x14ac:dyDescent="0.3">
      <c r="A56" s="134"/>
      <c r="B56" s="135"/>
      <c r="C56" s="57">
        <v>75</v>
      </c>
      <c r="D56" s="17" t="s">
        <v>65</v>
      </c>
      <c r="E56" s="36">
        <f t="shared" si="17"/>
        <v>191</v>
      </c>
      <c r="F56" s="36">
        <f t="shared" si="18"/>
        <v>69</v>
      </c>
      <c r="G56" s="36">
        <f t="shared" si="18"/>
        <v>122</v>
      </c>
      <c r="H56" s="36">
        <f t="shared" si="19"/>
        <v>10</v>
      </c>
      <c r="I56" s="36">
        <v>1</v>
      </c>
      <c r="J56" s="36">
        <v>9</v>
      </c>
      <c r="K56" s="36">
        <f t="shared" si="20"/>
        <v>0</v>
      </c>
      <c r="L56" s="36">
        <v>0</v>
      </c>
      <c r="M56" s="36">
        <v>0</v>
      </c>
      <c r="N56" s="36">
        <f t="shared" si="21"/>
        <v>131</v>
      </c>
      <c r="O56" s="36">
        <v>50</v>
      </c>
      <c r="P56" s="36">
        <v>81</v>
      </c>
      <c r="Q56" s="36">
        <f t="shared" si="22"/>
        <v>50</v>
      </c>
      <c r="R56" s="36">
        <v>18</v>
      </c>
      <c r="S56" s="36">
        <v>32</v>
      </c>
    </row>
    <row r="57" spans="1:19" x14ac:dyDescent="0.3">
      <c r="A57" s="134"/>
      <c r="B57" s="135"/>
      <c r="C57" s="58">
        <v>97</v>
      </c>
      <c r="D57" s="19" t="s">
        <v>23</v>
      </c>
      <c r="E57" s="36">
        <f t="shared" si="17"/>
        <v>8100</v>
      </c>
      <c r="F57" s="36">
        <f t="shared" si="18"/>
        <v>2870</v>
      </c>
      <c r="G57" s="36">
        <f t="shared" si="18"/>
        <v>5230</v>
      </c>
      <c r="H57" s="36">
        <f t="shared" si="19"/>
        <v>1275</v>
      </c>
      <c r="I57" s="36">
        <v>438</v>
      </c>
      <c r="J57" s="36">
        <v>837</v>
      </c>
      <c r="K57" s="36">
        <f t="shared" si="20"/>
        <v>1586</v>
      </c>
      <c r="L57" s="36">
        <v>539</v>
      </c>
      <c r="M57" s="36">
        <v>1047</v>
      </c>
      <c r="N57" s="36">
        <f t="shared" si="21"/>
        <v>4614</v>
      </c>
      <c r="O57" s="36">
        <v>1674</v>
      </c>
      <c r="P57" s="36">
        <v>2940</v>
      </c>
      <c r="Q57" s="36">
        <f t="shared" si="22"/>
        <v>625</v>
      </c>
      <c r="R57" s="36">
        <v>219</v>
      </c>
      <c r="S57" s="36">
        <v>406</v>
      </c>
    </row>
    <row r="58" spans="1:19" x14ac:dyDescent="0.3">
      <c r="A58" s="134"/>
      <c r="B58" s="135"/>
      <c r="C58" s="57">
        <v>100</v>
      </c>
      <c r="D58" s="17" t="s">
        <v>10</v>
      </c>
      <c r="E58" s="36">
        <f t="shared" si="17"/>
        <v>1340</v>
      </c>
      <c r="F58" s="36">
        <f t="shared" si="18"/>
        <v>476</v>
      </c>
      <c r="G58" s="36">
        <f t="shared" si="18"/>
        <v>864</v>
      </c>
      <c r="H58" s="36">
        <f t="shared" si="19"/>
        <v>16</v>
      </c>
      <c r="I58" s="36">
        <v>5</v>
      </c>
      <c r="J58" s="36">
        <v>11</v>
      </c>
      <c r="K58" s="36">
        <f t="shared" si="20"/>
        <v>132</v>
      </c>
      <c r="L58" s="36">
        <v>40</v>
      </c>
      <c r="M58" s="36">
        <v>92</v>
      </c>
      <c r="N58" s="36">
        <f t="shared" si="21"/>
        <v>790</v>
      </c>
      <c r="O58" s="36">
        <v>290</v>
      </c>
      <c r="P58" s="36">
        <v>500</v>
      </c>
      <c r="Q58" s="36">
        <f t="shared" si="22"/>
        <v>402</v>
      </c>
      <c r="R58" s="36">
        <v>141</v>
      </c>
      <c r="S58" s="36">
        <v>261</v>
      </c>
    </row>
    <row r="59" spans="1:19" x14ac:dyDescent="0.3">
      <c r="A59" s="134"/>
      <c r="B59" s="135"/>
      <c r="C59" s="57">
        <v>112</v>
      </c>
      <c r="D59" s="17" t="s">
        <v>21</v>
      </c>
      <c r="E59" s="36">
        <f t="shared" si="17"/>
        <v>3235</v>
      </c>
      <c r="F59" s="36">
        <f t="shared" si="18"/>
        <v>1145</v>
      </c>
      <c r="G59" s="36">
        <f t="shared" si="18"/>
        <v>2090</v>
      </c>
      <c r="H59" s="36">
        <f t="shared" si="19"/>
        <v>107</v>
      </c>
      <c r="I59" s="36">
        <v>35</v>
      </c>
      <c r="J59" s="36">
        <v>72</v>
      </c>
      <c r="K59" s="36">
        <f t="shared" si="20"/>
        <v>303</v>
      </c>
      <c r="L59" s="36">
        <v>127</v>
      </c>
      <c r="M59" s="36">
        <v>176</v>
      </c>
      <c r="N59" s="36">
        <f t="shared" si="21"/>
        <v>1853</v>
      </c>
      <c r="O59" s="36">
        <v>638</v>
      </c>
      <c r="P59" s="36">
        <v>1215</v>
      </c>
      <c r="Q59" s="36">
        <f t="shared" si="22"/>
        <v>972</v>
      </c>
      <c r="R59" s="36">
        <v>345</v>
      </c>
      <c r="S59" s="36">
        <v>627</v>
      </c>
    </row>
    <row r="60" spans="1:19" x14ac:dyDescent="0.3">
      <c r="A60" s="134"/>
      <c r="B60" s="135"/>
      <c r="C60" s="57">
        <v>122</v>
      </c>
      <c r="D60" s="17" t="s">
        <v>72</v>
      </c>
      <c r="E60" s="36">
        <f t="shared" si="17"/>
        <v>24</v>
      </c>
      <c r="F60" s="36">
        <f t="shared" si="18"/>
        <v>9</v>
      </c>
      <c r="G60" s="36">
        <f t="shared" si="18"/>
        <v>15</v>
      </c>
      <c r="H60" s="36">
        <f t="shared" si="19"/>
        <v>0</v>
      </c>
      <c r="I60" s="36">
        <v>0</v>
      </c>
      <c r="J60" s="36">
        <v>0</v>
      </c>
      <c r="K60" s="36">
        <f t="shared" si="20"/>
        <v>0</v>
      </c>
      <c r="L60" s="36">
        <v>0</v>
      </c>
      <c r="M60" s="36">
        <v>0</v>
      </c>
      <c r="N60" s="36">
        <f t="shared" si="21"/>
        <v>15</v>
      </c>
      <c r="O60" s="36">
        <v>6</v>
      </c>
      <c r="P60" s="36">
        <v>9</v>
      </c>
      <c r="Q60" s="36">
        <f t="shared" si="22"/>
        <v>9</v>
      </c>
      <c r="R60" s="36">
        <v>3</v>
      </c>
      <c r="S60" s="36">
        <v>6</v>
      </c>
    </row>
    <row r="61" spans="1:19" x14ac:dyDescent="0.3">
      <c r="A61" s="134"/>
      <c r="B61" s="135"/>
      <c r="C61" s="57">
        <v>136</v>
      </c>
      <c r="D61" s="17" t="s">
        <v>6</v>
      </c>
      <c r="E61" s="36">
        <f t="shared" si="17"/>
        <v>550</v>
      </c>
      <c r="F61" s="36">
        <f t="shared" si="18"/>
        <v>196</v>
      </c>
      <c r="G61" s="36">
        <f t="shared" si="18"/>
        <v>354</v>
      </c>
      <c r="H61" s="36">
        <f t="shared" si="19"/>
        <v>15</v>
      </c>
      <c r="I61" s="36">
        <v>7</v>
      </c>
      <c r="J61" s="36">
        <v>8</v>
      </c>
      <c r="K61" s="36">
        <f t="shared" si="20"/>
        <v>54</v>
      </c>
      <c r="L61" s="36">
        <v>23</v>
      </c>
      <c r="M61" s="36">
        <v>31</v>
      </c>
      <c r="N61" s="36">
        <f t="shared" si="21"/>
        <v>328</v>
      </c>
      <c r="O61" s="36">
        <v>112</v>
      </c>
      <c r="P61" s="36">
        <v>216</v>
      </c>
      <c r="Q61" s="36">
        <f t="shared" si="22"/>
        <v>153</v>
      </c>
      <c r="R61" s="36">
        <v>54</v>
      </c>
      <c r="S61" s="36">
        <v>99</v>
      </c>
    </row>
    <row r="62" spans="1:19" x14ac:dyDescent="0.3">
      <c r="A62" s="134"/>
      <c r="B62" s="135"/>
      <c r="C62" s="57">
        <v>162</v>
      </c>
      <c r="D62" s="17" t="s">
        <v>55</v>
      </c>
      <c r="E62" s="36">
        <f t="shared" si="17"/>
        <v>700</v>
      </c>
      <c r="F62" s="36">
        <f t="shared" si="18"/>
        <v>248</v>
      </c>
      <c r="G62" s="36">
        <f t="shared" si="18"/>
        <v>452</v>
      </c>
      <c r="H62" s="36">
        <f t="shared" si="19"/>
        <v>9</v>
      </c>
      <c r="I62" s="36">
        <v>7</v>
      </c>
      <c r="J62" s="36">
        <v>2</v>
      </c>
      <c r="K62" s="36">
        <f t="shared" si="20"/>
        <v>41</v>
      </c>
      <c r="L62" s="36">
        <v>15</v>
      </c>
      <c r="M62" s="36">
        <v>26</v>
      </c>
      <c r="N62" s="36">
        <f t="shared" si="21"/>
        <v>403</v>
      </c>
      <c r="O62" s="36">
        <v>139</v>
      </c>
      <c r="P62" s="36">
        <v>264</v>
      </c>
      <c r="Q62" s="36">
        <f t="shared" si="22"/>
        <v>247</v>
      </c>
      <c r="R62" s="36">
        <v>87</v>
      </c>
      <c r="S62" s="36">
        <v>160</v>
      </c>
    </row>
    <row r="63" spans="1:19" x14ac:dyDescent="0.3">
      <c r="A63" s="29">
        <v>4</v>
      </c>
      <c r="B63" s="22">
        <v>17</v>
      </c>
      <c r="C63" s="25"/>
      <c r="D63" s="24" t="s">
        <v>31</v>
      </c>
      <c r="E63" s="49">
        <f>+F63+G63</f>
        <v>9170</v>
      </c>
      <c r="F63" s="49">
        <f>+I63+L63+O63+R63</f>
        <v>3772</v>
      </c>
      <c r="G63" s="49">
        <f>+J63+M63+P63+S63</f>
        <v>5398</v>
      </c>
      <c r="H63" s="49">
        <f>+I63+J63</f>
        <v>1264</v>
      </c>
      <c r="I63" s="49">
        <f>SUM(I64:I66)</f>
        <v>552</v>
      </c>
      <c r="J63" s="49">
        <f>SUM(J64:J66)</f>
        <v>712</v>
      </c>
      <c r="K63" s="49">
        <f>+L63+M63</f>
        <v>2517</v>
      </c>
      <c r="L63" s="49">
        <f>SUM(L64:L66)</f>
        <v>1027</v>
      </c>
      <c r="M63" s="49">
        <f>SUM(M64:M66)</f>
        <v>1490</v>
      </c>
      <c r="N63" s="49">
        <f>+O63+P63</f>
        <v>3549</v>
      </c>
      <c r="O63" s="49">
        <f>SUM(O64:O66)</f>
        <v>1436</v>
      </c>
      <c r="P63" s="49">
        <f>SUM(P64:P66)</f>
        <v>2113</v>
      </c>
      <c r="Q63" s="49">
        <f>+R63+S63</f>
        <v>1840</v>
      </c>
      <c r="R63" s="49">
        <f>SUM(R64:R66)</f>
        <v>757</v>
      </c>
      <c r="S63" s="49">
        <f>SUM(S64:S66)</f>
        <v>1083</v>
      </c>
    </row>
    <row r="64" spans="1:19" x14ac:dyDescent="0.3">
      <c r="A64" s="134"/>
      <c r="B64" s="135"/>
      <c r="C64" s="58">
        <v>55</v>
      </c>
      <c r="D64" s="18" t="s">
        <v>54</v>
      </c>
      <c r="E64" s="46">
        <f t="shared" ref="E64:E66" si="23">+F64+G64</f>
        <v>2706</v>
      </c>
      <c r="F64" s="46">
        <f t="shared" ref="F64:G66" si="24">+I64+L64+O64+R64</f>
        <v>1069</v>
      </c>
      <c r="G64" s="46">
        <f t="shared" si="24"/>
        <v>1637</v>
      </c>
      <c r="H64" s="46">
        <f t="shared" ref="H64" si="25">+I64+J64</f>
        <v>335</v>
      </c>
      <c r="I64" s="46">
        <v>145</v>
      </c>
      <c r="J64" s="46">
        <v>190</v>
      </c>
      <c r="K64" s="46">
        <f t="shared" ref="K64:K66" si="26">+L64+M64</f>
        <v>801</v>
      </c>
      <c r="L64" s="46">
        <v>338</v>
      </c>
      <c r="M64" s="46">
        <v>463</v>
      </c>
      <c r="N64" s="46">
        <f t="shared" ref="N64:N66" si="27">+O64+P64</f>
        <v>970</v>
      </c>
      <c r="O64" s="46">
        <v>346</v>
      </c>
      <c r="P64" s="46">
        <v>624</v>
      </c>
      <c r="Q64" s="46">
        <f t="shared" ref="Q64:Q66" si="28">+R64+S64</f>
        <v>600</v>
      </c>
      <c r="R64" s="46">
        <v>240</v>
      </c>
      <c r="S64" s="46">
        <v>360</v>
      </c>
    </row>
    <row r="65" spans="1:19" x14ac:dyDescent="0.3">
      <c r="A65" s="134"/>
      <c r="B65" s="135"/>
      <c r="C65" s="58">
        <v>97</v>
      </c>
      <c r="D65" s="19" t="s">
        <v>23</v>
      </c>
      <c r="E65" s="46">
        <f t="shared" si="23"/>
        <v>392</v>
      </c>
      <c r="F65" s="46">
        <f t="shared" si="24"/>
        <v>159</v>
      </c>
      <c r="G65" s="46">
        <f t="shared" si="24"/>
        <v>233</v>
      </c>
      <c r="H65" s="46">
        <f>I65+J65</f>
        <v>264</v>
      </c>
      <c r="I65" s="46">
        <v>107</v>
      </c>
      <c r="J65" s="46">
        <v>157</v>
      </c>
      <c r="K65" s="46">
        <f t="shared" si="26"/>
        <v>63</v>
      </c>
      <c r="L65" s="46">
        <v>27</v>
      </c>
      <c r="M65" s="46">
        <v>36</v>
      </c>
      <c r="N65" s="46">
        <f t="shared" si="27"/>
        <v>65</v>
      </c>
      <c r="O65" s="46">
        <v>25</v>
      </c>
      <c r="P65" s="46">
        <v>40</v>
      </c>
      <c r="Q65" s="46">
        <f t="shared" si="28"/>
        <v>0</v>
      </c>
      <c r="R65" s="46">
        <v>0</v>
      </c>
      <c r="S65" s="46">
        <v>0</v>
      </c>
    </row>
    <row r="66" spans="1:19" x14ac:dyDescent="0.3">
      <c r="A66" s="134"/>
      <c r="B66" s="135"/>
      <c r="C66" s="57">
        <v>136</v>
      </c>
      <c r="D66" s="17" t="s">
        <v>6</v>
      </c>
      <c r="E66" s="46">
        <f t="shared" si="23"/>
        <v>6072</v>
      </c>
      <c r="F66" s="46">
        <f t="shared" si="24"/>
        <v>2544</v>
      </c>
      <c r="G66" s="46">
        <f t="shared" si="24"/>
        <v>3528</v>
      </c>
      <c r="H66" s="46">
        <f t="shared" ref="H66" si="29">I66+J66</f>
        <v>665</v>
      </c>
      <c r="I66" s="46">
        <v>300</v>
      </c>
      <c r="J66" s="46">
        <v>365</v>
      </c>
      <c r="K66" s="46">
        <f t="shared" si="26"/>
        <v>1653</v>
      </c>
      <c r="L66" s="46">
        <v>662</v>
      </c>
      <c r="M66" s="46">
        <v>991</v>
      </c>
      <c r="N66" s="46">
        <f t="shared" si="27"/>
        <v>2514</v>
      </c>
      <c r="O66" s="46">
        <v>1065</v>
      </c>
      <c r="P66" s="46">
        <v>1449</v>
      </c>
      <c r="Q66" s="46">
        <f t="shared" si="28"/>
        <v>1240</v>
      </c>
      <c r="R66" s="109">
        <v>517</v>
      </c>
      <c r="S66" s="109">
        <v>723</v>
      </c>
    </row>
    <row r="67" spans="1:19" x14ac:dyDescent="0.3">
      <c r="A67" s="29">
        <v>5</v>
      </c>
      <c r="B67" s="23">
        <v>21</v>
      </c>
      <c r="C67" s="25"/>
      <c r="D67" s="24" t="s">
        <v>32</v>
      </c>
      <c r="E67" s="49">
        <f>+F67+G67</f>
        <v>1775</v>
      </c>
      <c r="F67" s="49">
        <f>+I67+L67+O67+R67</f>
        <v>730</v>
      </c>
      <c r="G67" s="49">
        <f>+J67+M67+P67+S67</f>
        <v>1045</v>
      </c>
      <c r="H67" s="49">
        <f>+I67+J67</f>
        <v>370</v>
      </c>
      <c r="I67" s="49">
        <f>SUM(I68:I74)</f>
        <v>150</v>
      </c>
      <c r="J67" s="49">
        <f>SUM(J68:J74)</f>
        <v>220</v>
      </c>
      <c r="K67" s="49">
        <f>+L67+M67</f>
        <v>258</v>
      </c>
      <c r="L67" s="49">
        <f>SUM(L68:L74)</f>
        <v>107</v>
      </c>
      <c r="M67" s="49">
        <f>SUM(M68:M74)</f>
        <v>151</v>
      </c>
      <c r="N67" s="49">
        <f>+O67+P67</f>
        <v>592</v>
      </c>
      <c r="O67" s="49">
        <f>SUM(O68:O74)</f>
        <v>225</v>
      </c>
      <c r="P67" s="49">
        <f>SUM(P68:P74)</f>
        <v>367</v>
      </c>
      <c r="Q67" s="49">
        <f>+R67+S67</f>
        <v>555</v>
      </c>
      <c r="R67" s="49">
        <f>SUM(R68:R74)</f>
        <v>248</v>
      </c>
      <c r="S67" s="49">
        <f>SUM(S68:S74)</f>
        <v>307</v>
      </c>
    </row>
    <row r="68" spans="1:19" x14ac:dyDescent="0.3">
      <c r="A68" s="134"/>
      <c r="B68" s="135"/>
      <c r="C68" s="57">
        <v>29</v>
      </c>
      <c r="D68" s="17" t="s">
        <v>19</v>
      </c>
      <c r="E68" s="86">
        <f t="shared" ref="E68:E74" si="30">+F68+G68</f>
        <v>88</v>
      </c>
      <c r="F68" s="37">
        <f t="shared" ref="F68:G74" si="31">+I68+L68+O68+R68</f>
        <v>38</v>
      </c>
      <c r="G68" s="37">
        <f t="shared" si="31"/>
        <v>50</v>
      </c>
      <c r="H68" s="37">
        <f t="shared" ref="H68:H74" si="32">+I68+J68</f>
        <v>6</v>
      </c>
      <c r="I68" s="37">
        <v>3</v>
      </c>
      <c r="J68" s="37">
        <v>3</v>
      </c>
      <c r="K68" s="37">
        <f t="shared" ref="K68:K74" si="33">+L68+M68</f>
        <v>12</v>
      </c>
      <c r="L68" s="37">
        <v>5</v>
      </c>
      <c r="M68" s="37">
        <v>7</v>
      </c>
      <c r="N68" s="37">
        <f t="shared" ref="N68:N74" si="34">+O68+P68</f>
        <v>14</v>
      </c>
      <c r="O68" s="37">
        <v>7</v>
      </c>
      <c r="P68" s="37">
        <v>7</v>
      </c>
      <c r="Q68" s="37">
        <f t="shared" ref="Q68:Q74" si="35">+R68+S68</f>
        <v>56</v>
      </c>
      <c r="R68" s="37">
        <v>23</v>
      </c>
      <c r="S68" s="37">
        <v>33</v>
      </c>
    </row>
    <row r="69" spans="1:19" x14ac:dyDescent="0.3">
      <c r="A69" s="134"/>
      <c r="B69" s="135"/>
      <c r="C69" s="57">
        <v>53</v>
      </c>
      <c r="D69" s="17" t="s">
        <v>20</v>
      </c>
      <c r="E69" s="86">
        <f t="shared" si="30"/>
        <v>155</v>
      </c>
      <c r="F69" s="37">
        <f t="shared" si="31"/>
        <v>68</v>
      </c>
      <c r="G69" s="37">
        <f t="shared" si="31"/>
        <v>87</v>
      </c>
      <c r="H69" s="37">
        <f t="shared" si="32"/>
        <v>6</v>
      </c>
      <c r="I69" s="37">
        <v>2</v>
      </c>
      <c r="J69" s="37">
        <v>4</v>
      </c>
      <c r="K69" s="37">
        <f t="shared" si="33"/>
        <v>8</v>
      </c>
      <c r="L69" s="37">
        <v>1</v>
      </c>
      <c r="M69" s="37">
        <v>7</v>
      </c>
      <c r="N69" s="37">
        <f t="shared" si="34"/>
        <v>65</v>
      </c>
      <c r="O69" s="37">
        <v>31</v>
      </c>
      <c r="P69" s="37">
        <v>34</v>
      </c>
      <c r="Q69" s="37">
        <f t="shared" si="35"/>
        <v>76</v>
      </c>
      <c r="R69" s="37">
        <v>34</v>
      </c>
      <c r="S69" s="37">
        <v>42</v>
      </c>
    </row>
    <row r="70" spans="1:19" x14ac:dyDescent="0.3">
      <c r="A70" s="134"/>
      <c r="B70" s="135"/>
      <c r="C70" s="58">
        <v>68</v>
      </c>
      <c r="D70" s="18" t="s">
        <v>22</v>
      </c>
      <c r="E70" s="86">
        <f t="shared" si="30"/>
        <v>224</v>
      </c>
      <c r="F70" s="37">
        <f t="shared" si="31"/>
        <v>87</v>
      </c>
      <c r="G70" s="37">
        <f t="shared" si="31"/>
        <v>137</v>
      </c>
      <c r="H70" s="37">
        <f t="shared" si="32"/>
        <v>28</v>
      </c>
      <c r="I70" s="37">
        <v>13</v>
      </c>
      <c r="J70" s="37">
        <v>15</v>
      </c>
      <c r="K70" s="37">
        <f t="shared" si="33"/>
        <v>58</v>
      </c>
      <c r="L70" s="37">
        <v>25</v>
      </c>
      <c r="M70" s="37">
        <v>33</v>
      </c>
      <c r="N70" s="37">
        <f t="shared" si="34"/>
        <v>55</v>
      </c>
      <c r="O70" s="37">
        <v>25</v>
      </c>
      <c r="P70" s="37">
        <v>30</v>
      </c>
      <c r="Q70" s="37">
        <f t="shared" si="35"/>
        <v>83</v>
      </c>
      <c r="R70" s="37">
        <v>24</v>
      </c>
      <c r="S70" s="37">
        <v>59</v>
      </c>
    </row>
    <row r="71" spans="1:19" x14ac:dyDescent="0.3">
      <c r="A71" s="134"/>
      <c r="B71" s="135"/>
      <c r="C71" s="58">
        <v>97</v>
      </c>
      <c r="D71" s="19" t="s">
        <v>23</v>
      </c>
      <c r="E71" s="86">
        <f t="shared" si="30"/>
        <v>570</v>
      </c>
      <c r="F71" s="37">
        <f t="shared" si="31"/>
        <v>219</v>
      </c>
      <c r="G71" s="37">
        <f t="shared" si="31"/>
        <v>351</v>
      </c>
      <c r="H71" s="37">
        <f t="shared" si="32"/>
        <v>178</v>
      </c>
      <c r="I71" s="37">
        <v>71</v>
      </c>
      <c r="J71" s="37">
        <v>107</v>
      </c>
      <c r="K71" s="37">
        <f t="shared" si="33"/>
        <v>41</v>
      </c>
      <c r="L71" s="37">
        <v>16</v>
      </c>
      <c r="M71" s="37">
        <v>25</v>
      </c>
      <c r="N71" s="37">
        <f t="shared" si="34"/>
        <v>194</v>
      </c>
      <c r="O71" s="37">
        <v>65</v>
      </c>
      <c r="P71" s="37">
        <v>129</v>
      </c>
      <c r="Q71" s="37">
        <f t="shared" si="35"/>
        <v>157</v>
      </c>
      <c r="R71" s="37">
        <v>67</v>
      </c>
      <c r="S71" s="37">
        <v>90</v>
      </c>
    </row>
    <row r="72" spans="1:19" x14ac:dyDescent="0.3">
      <c r="A72" s="134"/>
      <c r="B72" s="135"/>
      <c r="C72" s="57">
        <v>100</v>
      </c>
      <c r="D72" s="17" t="s">
        <v>10</v>
      </c>
      <c r="E72" s="86">
        <f t="shared" si="30"/>
        <v>109</v>
      </c>
      <c r="F72" s="37">
        <f t="shared" si="31"/>
        <v>51</v>
      </c>
      <c r="G72" s="37">
        <f t="shared" si="31"/>
        <v>58</v>
      </c>
      <c r="H72" s="37">
        <f t="shared" si="32"/>
        <v>29</v>
      </c>
      <c r="I72" s="37">
        <v>14</v>
      </c>
      <c r="J72" s="37">
        <v>15</v>
      </c>
      <c r="K72" s="37">
        <f t="shared" si="33"/>
        <v>16</v>
      </c>
      <c r="L72" s="37">
        <v>4</v>
      </c>
      <c r="M72" s="37">
        <v>12</v>
      </c>
      <c r="N72" s="37">
        <f t="shared" si="34"/>
        <v>22</v>
      </c>
      <c r="O72" s="37">
        <v>9</v>
      </c>
      <c r="P72" s="37">
        <v>13</v>
      </c>
      <c r="Q72" s="37">
        <f t="shared" si="35"/>
        <v>42</v>
      </c>
      <c r="R72" s="37">
        <v>24</v>
      </c>
      <c r="S72" s="37">
        <v>18</v>
      </c>
    </row>
    <row r="73" spans="1:19" x14ac:dyDescent="0.3">
      <c r="A73" s="134"/>
      <c r="B73" s="135"/>
      <c r="C73" s="57">
        <v>112</v>
      </c>
      <c r="D73" s="17" t="s">
        <v>21</v>
      </c>
      <c r="E73" s="86">
        <f t="shared" si="30"/>
        <v>351</v>
      </c>
      <c r="F73" s="37">
        <f t="shared" si="31"/>
        <v>150</v>
      </c>
      <c r="G73" s="37">
        <f t="shared" si="31"/>
        <v>201</v>
      </c>
      <c r="H73" s="37">
        <f t="shared" si="32"/>
        <v>76</v>
      </c>
      <c r="I73" s="37">
        <v>32</v>
      </c>
      <c r="J73" s="37">
        <v>44</v>
      </c>
      <c r="K73" s="37">
        <f t="shared" si="33"/>
        <v>66</v>
      </c>
      <c r="L73" s="37">
        <v>36</v>
      </c>
      <c r="M73" s="37">
        <v>30</v>
      </c>
      <c r="N73" s="37">
        <f t="shared" si="34"/>
        <v>146</v>
      </c>
      <c r="O73" s="37">
        <v>44</v>
      </c>
      <c r="P73" s="37">
        <v>102</v>
      </c>
      <c r="Q73" s="37">
        <f t="shared" si="35"/>
        <v>63</v>
      </c>
      <c r="R73" s="37">
        <v>38</v>
      </c>
      <c r="S73" s="37">
        <v>25</v>
      </c>
    </row>
    <row r="74" spans="1:19" x14ac:dyDescent="0.3">
      <c r="A74" s="134"/>
      <c r="B74" s="135"/>
      <c r="C74" s="57">
        <v>136</v>
      </c>
      <c r="D74" s="17" t="s">
        <v>6</v>
      </c>
      <c r="E74" s="86">
        <f t="shared" si="30"/>
        <v>278</v>
      </c>
      <c r="F74" s="37">
        <f t="shared" si="31"/>
        <v>117</v>
      </c>
      <c r="G74" s="37">
        <f t="shared" si="31"/>
        <v>161</v>
      </c>
      <c r="H74" s="37">
        <f t="shared" si="32"/>
        <v>47</v>
      </c>
      <c r="I74" s="37">
        <v>15</v>
      </c>
      <c r="J74" s="37">
        <v>32</v>
      </c>
      <c r="K74" s="37">
        <f t="shared" si="33"/>
        <v>57</v>
      </c>
      <c r="L74" s="37">
        <v>20</v>
      </c>
      <c r="M74" s="37">
        <v>37</v>
      </c>
      <c r="N74" s="37">
        <f t="shared" si="34"/>
        <v>96</v>
      </c>
      <c r="O74" s="37">
        <v>44</v>
      </c>
      <c r="P74" s="37">
        <v>52</v>
      </c>
      <c r="Q74" s="37">
        <f t="shared" si="35"/>
        <v>78</v>
      </c>
      <c r="R74" s="37">
        <v>38</v>
      </c>
      <c r="S74" s="37">
        <v>40</v>
      </c>
    </row>
    <row r="75" spans="1:19" x14ac:dyDescent="0.3">
      <c r="A75" s="29">
        <v>6</v>
      </c>
      <c r="B75" s="22">
        <v>23</v>
      </c>
      <c r="C75" s="25"/>
      <c r="D75" s="24" t="s">
        <v>33</v>
      </c>
      <c r="E75" s="49">
        <f>+F75+G75</f>
        <v>530</v>
      </c>
      <c r="F75" s="49">
        <f>+I75+L75+O75+R75</f>
        <v>115</v>
      </c>
      <c r="G75" s="49">
        <f>+J75+M75+P75+S75</f>
        <v>415</v>
      </c>
      <c r="H75" s="49">
        <f>+I75+J75</f>
        <v>45</v>
      </c>
      <c r="I75" s="49">
        <f>SUM(I76:I77)</f>
        <v>14</v>
      </c>
      <c r="J75" s="49">
        <f>SUM(J76:J77)</f>
        <v>31</v>
      </c>
      <c r="K75" s="49">
        <f>+L75+M75</f>
        <v>73</v>
      </c>
      <c r="L75" s="49">
        <f>SUM(L76:L77)</f>
        <v>20</v>
      </c>
      <c r="M75" s="49">
        <f>SUM(M76:M77)</f>
        <v>53</v>
      </c>
      <c r="N75" s="49">
        <f>+O75+P75</f>
        <v>206</v>
      </c>
      <c r="O75" s="49">
        <f>SUM(O76:O77)</f>
        <v>36</v>
      </c>
      <c r="P75" s="49">
        <f>SUM(P76:P77)</f>
        <v>170</v>
      </c>
      <c r="Q75" s="49">
        <f>+R75+S75</f>
        <v>206</v>
      </c>
      <c r="R75" s="49">
        <f>SUM(R76:R77)</f>
        <v>45</v>
      </c>
      <c r="S75" s="49">
        <f>SUM(S76:S77)</f>
        <v>161</v>
      </c>
    </row>
    <row r="76" spans="1:19" x14ac:dyDescent="0.3">
      <c r="A76" s="134"/>
      <c r="B76" s="135"/>
      <c r="C76" s="58">
        <v>97</v>
      </c>
      <c r="D76" s="19" t="s">
        <v>23</v>
      </c>
      <c r="E76" s="85">
        <f t="shared" ref="E76:E77" si="36">+F76+G76</f>
        <v>196</v>
      </c>
      <c r="F76" s="85">
        <f t="shared" ref="F76:G77" si="37">+I76+L76+O76+R76</f>
        <v>36</v>
      </c>
      <c r="G76" s="85">
        <f t="shared" si="37"/>
        <v>160</v>
      </c>
      <c r="H76" s="85">
        <f t="shared" ref="H76:H77" si="38">+I76+J76</f>
        <v>0</v>
      </c>
      <c r="I76" s="46">
        <v>0</v>
      </c>
      <c r="J76" s="46">
        <v>0</v>
      </c>
      <c r="K76" s="46">
        <f t="shared" ref="K76:K77" si="39">+L76+M76</f>
        <v>0</v>
      </c>
      <c r="L76" s="46">
        <v>0</v>
      </c>
      <c r="M76" s="46">
        <v>0</v>
      </c>
      <c r="N76" s="46">
        <f t="shared" ref="N76:N77" si="40">+O76+P76</f>
        <v>96</v>
      </c>
      <c r="O76" s="46">
        <v>16</v>
      </c>
      <c r="P76" s="46">
        <v>80</v>
      </c>
      <c r="Q76" s="85">
        <f t="shared" ref="Q76:Q77" si="41">+R76+S76</f>
        <v>100</v>
      </c>
      <c r="R76" s="85">
        <v>20</v>
      </c>
      <c r="S76" s="85">
        <v>80</v>
      </c>
    </row>
    <row r="77" spans="1:19" x14ac:dyDescent="0.3">
      <c r="A77" s="134"/>
      <c r="B77" s="135"/>
      <c r="C77" s="57">
        <v>112</v>
      </c>
      <c r="D77" s="17" t="s">
        <v>21</v>
      </c>
      <c r="E77" s="85">
        <f t="shared" si="36"/>
        <v>334</v>
      </c>
      <c r="F77" s="85">
        <f t="shared" si="37"/>
        <v>79</v>
      </c>
      <c r="G77" s="85">
        <f t="shared" si="37"/>
        <v>255</v>
      </c>
      <c r="H77" s="85">
        <f t="shared" si="38"/>
        <v>45</v>
      </c>
      <c r="I77" s="46">
        <v>14</v>
      </c>
      <c r="J77" s="46">
        <v>31</v>
      </c>
      <c r="K77" s="46">
        <f t="shared" si="39"/>
        <v>73</v>
      </c>
      <c r="L77" s="46">
        <v>20</v>
      </c>
      <c r="M77" s="46">
        <v>53</v>
      </c>
      <c r="N77" s="46">
        <f t="shared" si="40"/>
        <v>110</v>
      </c>
      <c r="O77" s="46">
        <v>20</v>
      </c>
      <c r="P77" s="46">
        <v>90</v>
      </c>
      <c r="Q77" s="85">
        <f t="shared" si="41"/>
        <v>106</v>
      </c>
      <c r="R77" s="85">
        <v>25</v>
      </c>
      <c r="S77" s="85">
        <v>81</v>
      </c>
    </row>
    <row r="78" spans="1:19" x14ac:dyDescent="0.3">
      <c r="A78" s="29">
        <v>7</v>
      </c>
      <c r="B78" s="22">
        <v>24</v>
      </c>
      <c r="C78" s="25"/>
      <c r="D78" s="24" t="s">
        <v>34</v>
      </c>
      <c r="E78" s="49">
        <f t="shared" ref="E78:E81" si="42">+F78+G78</f>
        <v>491</v>
      </c>
      <c r="F78" s="49">
        <f t="shared" ref="F78:F81" si="43">+I78+L78+O78+R78</f>
        <v>20</v>
      </c>
      <c r="G78" s="49">
        <f t="shared" ref="G78:G81" si="44">+J78+M78+P78+S78</f>
        <v>471</v>
      </c>
      <c r="H78" s="49">
        <f>+I78+J78</f>
        <v>93</v>
      </c>
      <c r="I78" s="49">
        <f>SUM(I79:I81)</f>
        <v>3</v>
      </c>
      <c r="J78" s="49">
        <f>SUM(J79:J81)</f>
        <v>90</v>
      </c>
      <c r="K78" s="49">
        <f>+L78+M78</f>
        <v>108</v>
      </c>
      <c r="L78" s="49">
        <f>SUM(L79:L81)</f>
        <v>1</v>
      </c>
      <c r="M78" s="49">
        <f>SUM(M79:M81)</f>
        <v>107</v>
      </c>
      <c r="N78" s="49">
        <f>+O78+P78</f>
        <v>157</v>
      </c>
      <c r="O78" s="49">
        <f>SUM(O79:O81)</f>
        <v>11</v>
      </c>
      <c r="P78" s="49">
        <f>SUM(P79:P81)</f>
        <v>146</v>
      </c>
      <c r="Q78" s="49">
        <f>+R78+S78</f>
        <v>133</v>
      </c>
      <c r="R78" s="49">
        <f>SUM(R79:R81)</f>
        <v>5</v>
      </c>
      <c r="S78" s="49">
        <f>SUM(S79:S81)</f>
        <v>128</v>
      </c>
    </row>
    <row r="79" spans="1:19" x14ac:dyDescent="0.3">
      <c r="A79" s="134"/>
      <c r="B79" s="135"/>
      <c r="C79" s="57">
        <v>53</v>
      </c>
      <c r="D79" s="17" t="s">
        <v>20</v>
      </c>
      <c r="E79" s="85">
        <f t="shared" si="42"/>
        <v>56</v>
      </c>
      <c r="F79" s="85">
        <f t="shared" si="43"/>
        <v>4</v>
      </c>
      <c r="G79" s="85">
        <f t="shared" si="44"/>
        <v>52</v>
      </c>
      <c r="H79" s="85">
        <f t="shared" ref="H79:H81" si="45">+I79+J79</f>
        <v>18</v>
      </c>
      <c r="I79" s="46">
        <v>1</v>
      </c>
      <c r="J79" s="46">
        <v>17</v>
      </c>
      <c r="K79" s="85">
        <f t="shared" ref="K79:K81" si="46">+L79+M79</f>
        <v>21</v>
      </c>
      <c r="L79" s="46">
        <v>0</v>
      </c>
      <c r="M79" s="46">
        <v>21</v>
      </c>
      <c r="N79" s="46">
        <f t="shared" ref="N79:N81" si="47">+O79+P79</f>
        <v>10</v>
      </c>
      <c r="O79" s="46">
        <v>2</v>
      </c>
      <c r="P79" s="46">
        <v>8</v>
      </c>
      <c r="Q79" s="46">
        <f t="shared" ref="Q79:Q81" si="48">+R79+S79</f>
        <v>7</v>
      </c>
      <c r="R79" s="46">
        <v>1</v>
      </c>
      <c r="S79" s="46">
        <v>6</v>
      </c>
    </row>
    <row r="80" spans="1:19" x14ac:dyDescent="0.3">
      <c r="A80" s="134"/>
      <c r="B80" s="135"/>
      <c r="C80" s="58">
        <v>97</v>
      </c>
      <c r="D80" s="19" t="s">
        <v>23</v>
      </c>
      <c r="E80" s="85">
        <f t="shared" si="42"/>
        <v>307</v>
      </c>
      <c r="F80" s="85">
        <f t="shared" si="43"/>
        <v>9</v>
      </c>
      <c r="G80" s="85">
        <f t="shared" si="44"/>
        <v>298</v>
      </c>
      <c r="H80" s="85">
        <f t="shared" si="45"/>
        <v>45</v>
      </c>
      <c r="I80" s="46">
        <v>0</v>
      </c>
      <c r="J80" s="46">
        <v>45</v>
      </c>
      <c r="K80" s="85">
        <f t="shared" si="46"/>
        <v>66</v>
      </c>
      <c r="L80" s="46">
        <v>1</v>
      </c>
      <c r="M80" s="46">
        <v>65</v>
      </c>
      <c r="N80" s="46">
        <f t="shared" si="47"/>
        <v>105</v>
      </c>
      <c r="O80" s="46">
        <v>5</v>
      </c>
      <c r="P80" s="46">
        <v>100</v>
      </c>
      <c r="Q80" s="46">
        <f t="shared" si="48"/>
        <v>91</v>
      </c>
      <c r="R80" s="46">
        <v>3</v>
      </c>
      <c r="S80" s="46">
        <v>88</v>
      </c>
    </row>
    <row r="81" spans="1:19" x14ac:dyDescent="0.3">
      <c r="A81" s="134"/>
      <c r="B81" s="135"/>
      <c r="C81" s="57">
        <v>112</v>
      </c>
      <c r="D81" s="17" t="s">
        <v>21</v>
      </c>
      <c r="E81" s="85">
        <f t="shared" si="42"/>
        <v>128</v>
      </c>
      <c r="F81" s="85">
        <f t="shared" si="43"/>
        <v>7</v>
      </c>
      <c r="G81" s="85">
        <f t="shared" si="44"/>
        <v>121</v>
      </c>
      <c r="H81" s="85">
        <f t="shared" si="45"/>
        <v>30</v>
      </c>
      <c r="I81" s="46">
        <v>2</v>
      </c>
      <c r="J81" s="46">
        <v>28</v>
      </c>
      <c r="K81" s="85">
        <f t="shared" si="46"/>
        <v>21</v>
      </c>
      <c r="L81" s="46">
        <v>0</v>
      </c>
      <c r="M81" s="46">
        <v>21</v>
      </c>
      <c r="N81" s="46">
        <f t="shared" si="47"/>
        <v>42</v>
      </c>
      <c r="O81" s="46">
        <v>4</v>
      </c>
      <c r="P81" s="46">
        <v>38</v>
      </c>
      <c r="Q81" s="46">
        <f t="shared" si="48"/>
        <v>35</v>
      </c>
      <c r="R81" s="46">
        <v>1</v>
      </c>
      <c r="S81" s="46">
        <v>34</v>
      </c>
    </row>
    <row r="82" spans="1:19" x14ac:dyDescent="0.3">
      <c r="A82" s="29">
        <v>8</v>
      </c>
      <c r="B82" s="22">
        <v>25</v>
      </c>
      <c r="C82" s="25"/>
      <c r="D82" s="24" t="s">
        <v>35</v>
      </c>
      <c r="E82" s="49">
        <f>F82+G82</f>
        <v>430</v>
      </c>
      <c r="F82" s="49">
        <f>I82+L82+O82+R82</f>
        <v>159</v>
      </c>
      <c r="G82" s="49">
        <f>J82+M82+P82+S82</f>
        <v>271</v>
      </c>
      <c r="H82" s="49">
        <f>I82+J82</f>
        <v>51</v>
      </c>
      <c r="I82" s="49">
        <f>SUM(I83:I84)</f>
        <v>15</v>
      </c>
      <c r="J82" s="49">
        <f>SUM(J83:J84)</f>
        <v>36</v>
      </c>
      <c r="K82" s="49">
        <f>L82+M82</f>
        <v>94</v>
      </c>
      <c r="L82" s="49">
        <f>SUM(L83:L84)</f>
        <v>35</v>
      </c>
      <c r="M82" s="49">
        <f>SUM(M83:M84)</f>
        <v>59</v>
      </c>
      <c r="N82" s="49">
        <f>O82+P82</f>
        <v>150</v>
      </c>
      <c r="O82" s="49">
        <f>SUM(O83:O84)</f>
        <v>68</v>
      </c>
      <c r="P82" s="49">
        <f>SUM(P83:P84)</f>
        <v>82</v>
      </c>
      <c r="Q82" s="49">
        <f>R82+S82</f>
        <v>135</v>
      </c>
      <c r="R82" s="49">
        <f>SUM(R83:R84)</f>
        <v>41</v>
      </c>
      <c r="S82" s="49">
        <f>SUM(S83:S84)</f>
        <v>94</v>
      </c>
    </row>
    <row r="83" spans="1:19" x14ac:dyDescent="0.3">
      <c r="A83" s="134"/>
      <c r="B83" s="135"/>
      <c r="C83" s="58">
        <v>97</v>
      </c>
      <c r="D83" s="19" t="s">
        <v>23</v>
      </c>
      <c r="E83" s="46">
        <f>+F83+G83</f>
        <v>337</v>
      </c>
      <c r="F83" s="46">
        <f t="shared" ref="F83:G84" si="49">+I83+L83+O83+R83</f>
        <v>113</v>
      </c>
      <c r="G83" s="46">
        <f t="shared" si="49"/>
        <v>224</v>
      </c>
      <c r="H83" s="46">
        <f>+I83+J83</f>
        <v>50</v>
      </c>
      <c r="I83" s="46">
        <v>15</v>
      </c>
      <c r="J83" s="46">
        <v>35</v>
      </c>
      <c r="K83" s="46">
        <f t="shared" ref="K83:K84" si="50">+L83+M83</f>
        <v>94</v>
      </c>
      <c r="L83" s="46">
        <v>35</v>
      </c>
      <c r="M83" s="46">
        <v>59</v>
      </c>
      <c r="N83" s="46">
        <f t="shared" ref="N83:N84" si="51">+O83+P83</f>
        <v>103</v>
      </c>
      <c r="O83" s="46">
        <v>43</v>
      </c>
      <c r="P83" s="46">
        <v>60</v>
      </c>
      <c r="Q83" s="46">
        <f t="shared" ref="Q83:Q84" si="52">+R83+S83</f>
        <v>90</v>
      </c>
      <c r="R83" s="46">
        <v>20</v>
      </c>
      <c r="S83" s="46">
        <v>70</v>
      </c>
    </row>
    <row r="84" spans="1:19" x14ac:dyDescent="0.3">
      <c r="A84" s="134"/>
      <c r="B84" s="135"/>
      <c r="C84" s="57">
        <v>112</v>
      </c>
      <c r="D84" s="17" t="s">
        <v>21</v>
      </c>
      <c r="E84" s="46">
        <f t="shared" ref="E84" si="53">+F84+G84</f>
        <v>93</v>
      </c>
      <c r="F84" s="46">
        <f t="shared" si="49"/>
        <v>46</v>
      </c>
      <c r="G84" s="46">
        <f t="shared" si="49"/>
        <v>47</v>
      </c>
      <c r="H84" s="46">
        <f t="shared" ref="H84" si="54">+I84+J84</f>
        <v>1</v>
      </c>
      <c r="I84" s="46">
        <v>0</v>
      </c>
      <c r="J84" s="46">
        <v>1</v>
      </c>
      <c r="K84" s="46">
        <f t="shared" si="50"/>
        <v>0</v>
      </c>
      <c r="L84" s="46">
        <v>0</v>
      </c>
      <c r="M84" s="46">
        <v>0</v>
      </c>
      <c r="N84" s="46">
        <f t="shared" si="51"/>
        <v>47</v>
      </c>
      <c r="O84" s="46">
        <v>25</v>
      </c>
      <c r="P84" s="46">
        <v>22</v>
      </c>
      <c r="Q84" s="46">
        <f t="shared" si="52"/>
        <v>45</v>
      </c>
      <c r="R84" s="46">
        <v>21</v>
      </c>
      <c r="S84" s="46">
        <v>24</v>
      </c>
    </row>
    <row r="85" spans="1:19" ht="21" customHeight="1" x14ac:dyDescent="0.3">
      <c r="A85" s="29">
        <v>9</v>
      </c>
      <c r="B85" s="22">
        <v>26</v>
      </c>
      <c r="C85" s="25"/>
      <c r="D85" s="24" t="s">
        <v>36</v>
      </c>
      <c r="E85" s="49">
        <f>+F85+G85</f>
        <v>1188</v>
      </c>
      <c r="F85" s="49">
        <f>+I85+L85+O85+R85</f>
        <v>415</v>
      </c>
      <c r="G85" s="49">
        <f>+J85+M85+P85+S85</f>
        <v>773</v>
      </c>
      <c r="H85" s="49">
        <f>+I85+J85</f>
        <v>199</v>
      </c>
      <c r="I85" s="49">
        <f>SUM(I86:I89)</f>
        <v>86</v>
      </c>
      <c r="J85" s="49">
        <f>SUM(J86:J89)</f>
        <v>113</v>
      </c>
      <c r="K85" s="49">
        <f>+L85+M85</f>
        <v>305</v>
      </c>
      <c r="L85" s="49">
        <f>SUM(L86:L89)</f>
        <v>102</v>
      </c>
      <c r="M85" s="49">
        <f>SUM(M86:M89)</f>
        <v>203</v>
      </c>
      <c r="N85" s="49">
        <f>+O85+P85</f>
        <v>333</v>
      </c>
      <c r="O85" s="49">
        <f>SUM(O86:O89)</f>
        <v>96</v>
      </c>
      <c r="P85" s="49">
        <f>SUM(P86:P89)</f>
        <v>237</v>
      </c>
      <c r="Q85" s="49">
        <f>+R85+S85</f>
        <v>351</v>
      </c>
      <c r="R85" s="49">
        <f>SUM(R86:R89)</f>
        <v>131</v>
      </c>
      <c r="S85" s="49">
        <f>SUM(S86:S89)</f>
        <v>220</v>
      </c>
    </row>
    <row r="86" spans="1:19" x14ac:dyDescent="0.3">
      <c r="A86" s="120"/>
      <c r="B86" s="123"/>
      <c r="C86" s="58">
        <v>68</v>
      </c>
      <c r="D86" s="18" t="s">
        <v>22</v>
      </c>
      <c r="E86" s="85">
        <f t="shared" ref="E86:E89" si="55">+F86+G86</f>
        <v>315</v>
      </c>
      <c r="F86" s="85">
        <f t="shared" ref="F86:G89" si="56">+I86+L86+O86+R86</f>
        <v>94</v>
      </c>
      <c r="G86" s="85">
        <f t="shared" si="56"/>
        <v>221</v>
      </c>
      <c r="H86" s="85">
        <f t="shared" ref="H86:H89" si="57">+I86+J86</f>
        <v>57</v>
      </c>
      <c r="I86" s="46">
        <v>20</v>
      </c>
      <c r="J86" s="46">
        <v>37</v>
      </c>
      <c r="K86" s="46">
        <f t="shared" ref="K86:K89" si="58">+L86+M86</f>
        <v>72</v>
      </c>
      <c r="L86" s="46">
        <v>15</v>
      </c>
      <c r="M86" s="46">
        <v>57</v>
      </c>
      <c r="N86" s="46">
        <f t="shared" ref="N86:N89" si="59">+O86+P86</f>
        <v>79</v>
      </c>
      <c r="O86" s="109">
        <v>18</v>
      </c>
      <c r="P86" s="109">
        <v>61</v>
      </c>
      <c r="Q86" s="46">
        <f t="shared" ref="Q86:Q89" si="60">+R86+S86</f>
        <v>107</v>
      </c>
      <c r="R86" s="46">
        <v>41</v>
      </c>
      <c r="S86" s="109">
        <v>66</v>
      </c>
    </row>
    <row r="87" spans="1:19" x14ac:dyDescent="0.3">
      <c r="A87" s="121"/>
      <c r="B87" s="124"/>
      <c r="C87" s="58">
        <v>97</v>
      </c>
      <c r="D87" s="19" t="s">
        <v>23</v>
      </c>
      <c r="E87" s="85">
        <f t="shared" si="55"/>
        <v>550</v>
      </c>
      <c r="F87" s="85">
        <f t="shared" si="56"/>
        <v>216</v>
      </c>
      <c r="G87" s="85">
        <f t="shared" si="56"/>
        <v>334</v>
      </c>
      <c r="H87" s="85">
        <f t="shared" si="57"/>
        <v>95</v>
      </c>
      <c r="I87" s="46">
        <v>44</v>
      </c>
      <c r="J87" s="46">
        <v>51</v>
      </c>
      <c r="K87" s="46">
        <f t="shared" si="58"/>
        <v>147</v>
      </c>
      <c r="L87" s="46">
        <v>58</v>
      </c>
      <c r="M87" s="46">
        <v>89</v>
      </c>
      <c r="N87" s="46">
        <f t="shared" si="59"/>
        <v>147</v>
      </c>
      <c r="O87" s="109">
        <v>55</v>
      </c>
      <c r="P87" s="109">
        <v>92</v>
      </c>
      <c r="Q87" s="46">
        <f t="shared" si="60"/>
        <v>161</v>
      </c>
      <c r="R87" s="46">
        <v>59</v>
      </c>
      <c r="S87" s="109">
        <v>102</v>
      </c>
    </row>
    <row r="88" spans="1:19" x14ac:dyDescent="0.3">
      <c r="A88" s="121"/>
      <c r="B88" s="124"/>
      <c r="C88" s="57">
        <v>112</v>
      </c>
      <c r="D88" s="17" t="s">
        <v>21</v>
      </c>
      <c r="E88" s="85">
        <f t="shared" si="55"/>
        <v>321</v>
      </c>
      <c r="F88" s="85">
        <f t="shared" si="56"/>
        <v>105</v>
      </c>
      <c r="G88" s="85">
        <f t="shared" si="56"/>
        <v>216</v>
      </c>
      <c r="H88" s="85">
        <f t="shared" si="57"/>
        <v>47</v>
      </c>
      <c r="I88" s="46">
        <v>22</v>
      </c>
      <c r="J88" s="46">
        <v>25</v>
      </c>
      <c r="K88" s="46">
        <f t="shared" si="58"/>
        <v>84</v>
      </c>
      <c r="L88" s="46">
        <v>29</v>
      </c>
      <c r="M88" s="46">
        <v>55</v>
      </c>
      <c r="N88" s="46">
        <f t="shared" si="59"/>
        <v>107</v>
      </c>
      <c r="O88" s="109">
        <v>23</v>
      </c>
      <c r="P88" s="109">
        <v>84</v>
      </c>
      <c r="Q88" s="46">
        <f t="shared" si="60"/>
        <v>83</v>
      </c>
      <c r="R88" s="46">
        <v>31</v>
      </c>
      <c r="S88" s="109">
        <v>52</v>
      </c>
    </row>
    <row r="89" spans="1:19" x14ac:dyDescent="0.3">
      <c r="A89" s="122"/>
      <c r="B89" s="125"/>
      <c r="C89" s="111">
        <v>136</v>
      </c>
      <c r="D89" s="17" t="s">
        <v>6</v>
      </c>
      <c r="E89" s="85">
        <f t="shared" si="55"/>
        <v>2</v>
      </c>
      <c r="F89" s="85">
        <f t="shared" si="56"/>
        <v>0</v>
      </c>
      <c r="G89" s="85">
        <f t="shared" si="56"/>
        <v>2</v>
      </c>
      <c r="H89" s="85">
        <f t="shared" si="57"/>
        <v>0</v>
      </c>
      <c r="I89" s="46">
        <v>0</v>
      </c>
      <c r="J89" s="46">
        <v>0</v>
      </c>
      <c r="K89" s="46">
        <f t="shared" si="58"/>
        <v>2</v>
      </c>
      <c r="L89" s="46">
        <v>0</v>
      </c>
      <c r="M89" s="46">
        <v>2</v>
      </c>
      <c r="N89" s="46">
        <f t="shared" si="59"/>
        <v>0</v>
      </c>
      <c r="O89" s="46">
        <v>0</v>
      </c>
      <c r="P89" s="46">
        <v>0</v>
      </c>
      <c r="Q89" s="46">
        <f t="shared" si="60"/>
        <v>0</v>
      </c>
      <c r="R89" s="46">
        <v>0</v>
      </c>
      <c r="S89" s="46">
        <v>0</v>
      </c>
    </row>
    <row r="90" spans="1:19" x14ac:dyDescent="0.3">
      <c r="A90" s="29">
        <v>10</v>
      </c>
      <c r="B90" s="22">
        <v>32</v>
      </c>
      <c r="C90" s="25"/>
      <c r="D90" s="24" t="s">
        <v>37</v>
      </c>
      <c r="E90" s="49">
        <f>+F90+G90</f>
        <v>1900</v>
      </c>
      <c r="F90" s="49">
        <f>+I90+L90+O90+R90</f>
        <v>840</v>
      </c>
      <c r="G90" s="49">
        <f>+J90+M90+P90+S90</f>
        <v>1060</v>
      </c>
      <c r="H90" s="49">
        <f>+I90+J90</f>
        <v>13</v>
      </c>
      <c r="I90" s="49">
        <f>SUM(I91:I93)</f>
        <v>10</v>
      </c>
      <c r="J90" s="49">
        <f>SUM(J91:J93)</f>
        <v>3</v>
      </c>
      <c r="K90" s="49">
        <f>+L90+M90</f>
        <v>113</v>
      </c>
      <c r="L90" s="49">
        <f>SUM(L91:L93)</f>
        <v>79</v>
      </c>
      <c r="M90" s="49">
        <f>SUM(M91:M93)</f>
        <v>34</v>
      </c>
      <c r="N90" s="49">
        <f>+O90+P90</f>
        <v>1144</v>
      </c>
      <c r="O90" s="49">
        <f>SUM(O91:O93)</f>
        <v>471</v>
      </c>
      <c r="P90" s="49">
        <f>SUM(P91:P93)</f>
        <v>673</v>
      </c>
      <c r="Q90" s="49">
        <f>+R90+S90</f>
        <v>630</v>
      </c>
      <c r="R90" s="49">
        <f>SUM(R91:R93)</f>
        <v>280</v>
      </c>
      <c r="S90" s="49">
        <f>SUM(S91:S93)</f>
        <v>350</v>
      </c>
    </row>
    <row r="91" spans="1:19" x14ac:dyDescent="0.3">
      <c r="A91" s="129"/>
      <c r="B91" s="126"/>
      <c r="C91" s="110">
        <v>53</v>
      </c>
      <c r="D91" s="108" t="s">
        <v>20</v>
      </c>
      <c r="E91" s="46">
        <f>+F91+G91</f>
        <v>1</v>
      </c>
      <c r="F91" s="46">
        <f>+I91+L91+O91+R91</f>
        <v>1</v>
      </c>
      <c r="G91" s="46">
        <f>+J91+M91+P91+S91</f>
        <v>0</v>
      </c>
      <c r="H91" s="46">
        <f>+I91+J91</f>
        <v>0</v>
      </c>
      <c r="I91" s="46">
        <v>0</v>
      </c>
      <c r="J91" s="46">
        <v>0</v>
      </c>
      <c r="K91" s="46">
        <f>+L91+M91</f>
        <v>1</v>
      </c>
      <c r="L91" s="46">
        <v>1</v>
      </c>
      <c r="M91" s="46">
        <v>0</v>
      </c>
      <c r="N91" s="46">
        <f>+O91+P91</f>
        <v>0</v>
      </c>
      <c r="O91" s="46">
        <v>0</v>
      </c>
      <c r="P91" s="46">
        <v>0</v>
      </c>
      <c r="Q91" s="46">
        <f>+R91+S91</f>
        <v>0</v>
      </c>
      <c r="R91" s="46">
        <v>0</v>
      </c>
      <c r="S91" s="46">
        <v>0</v>
      </c>
    </row>
    <row r="92" spans="1:19" x14ac:dyDescent="0.3">
      <c r="A92" s="130"/>
      <c r="B92" s="128"/>
      <c r="C92" s="58">
        <v>97</v>
      </c>
      <c r="D92" s="19" t="s">
        <v>23</v>
      </c>
      <c r="E92" s="46">
        <f t="shared" ref="E92:E93" si="61">+F92+G92</f>
        <v>1895</v>
      </c>
      <c r="F92" s="46">
        <f t="shared" ref="F92:G93" si="62">+I92+L92+O92+R92</f>
        <v>835</v>
      </c>
      <c r="G92" s="46">
        <f t="shared" si="62"/>
        <v>1060</v>
      </c>
      <c r="H92" s="46">
        <f t="shared" ref="H92:H93" si="63">+I92+J92</f>
        <v>13</v>
      </c>
      <c r="I92" s="46">
        <v>10</v>
      </c>
      <c r="J92" s="46">
        <v>3</v>
      </c>
      <c r="K92" s="46">
        <f t="shared" ref="K92:K93" si="64">+L92+M92</f>
        <v>108</v>
      </c>
      <c r="L92" s="46">
        <v>74</v>
      </c>
      <c r="M92" s="46">
        <v>34</v>
      </c>
      <c r="N92" s="46">
        <f t="shared" ref="N92:N93" si="65">+O92+P92</f>
        <v>1144</v>
      </c>
      <c r="O92" s="46">
        <v>471</v>
      </c>
      <c r="P92" s="46">
        <v>673</v>
      </c>
      <c r="Q92" s="46">
        <f t="shared" ref="Q92:Q93" si="66">+R92+S92</f>
        <v>630</v>
      </c>
      <c r="R92" s="46">
        <v>280</v>
      </c>
      <c r="S92" s="46">
        <v>350</v>
      </c>
    </row>
    <row r="93" spans="1:19" x14ac:dyDescent="0.3">
      <c r="A93" s="131"/>
      <c r="B93" s="127"/>
      <c r="C93" s="110">
        <v>112</v>
      </c>
      <c r="D93" s="19" t="s">
        <v>21</v>
      </c>
      <c r="E93" s="46">
        <f t="shared" si="61"/>
        <v>4</v>
      </c>
      <c r="F93" s="46">
        <f t="shared" si="62"/>
        <v>4</v>
      </c>
      <c r="G93" s="46">
        <f t="shared" si="62"/>
        <v>0</v>
      </c>
      <c r="H93" s="46">
        <f t="shared" si="63"/>
        <v>0</v>
      </c>
      <c r="I93" s="46">
        <v>0</v>
      </c>
      <c r="J93" s="46">
        <v>0</v>
      </c>
      <c r="K93" s="46">
        <f t="shared" si="64"/>
        <v>4</v>
      </c>
      <c r="L93" s="46">
        <v>4</v>
      </c>
      <c r="M93" s="46">
        <v>0</v>
      </c>
      <c r="N93" s="46">
        <f t="shared" si="65"/>
        <v>0</v>
      </c>
      <c r="O93" s="46">
        <v>0</v>
      </c>
      <c r="P93" s="46">
        <v>0</v>
      </c>
      <c r="Q93" s="46">
        <f t="shared" si="66"/>
        <v>0</v>
      </c>
      <c r="R93" s="46">
        <v>0</v>
      </c>
      <c r="S93" s="46">
        <v>0</v>
      </c>
    </row>
    <row r="94" spans="1:19" x14ac:dyDescent="0.3">
      <c r="A94" s="29">
        <v>11</v>
      </c>
      <c r="B94" s="22">
        <v>34</v>
      </c>
      <c r="C94" s="25"/>
      <c r="D94" s="24" t="s">
        <v>38</v>
      </c>
      <c r="E94" s="49">
        <f>+F94+G94</f>
        <v>2112</v>
      </c>
      <c r="F94" s="49">
        <f>+I94+L94+O94+R94</f>
        <v>1186</v>
      </c>
      <c r="G94" s="49">
        <f>+J94+M94+P94+S94</f>
        <v>926</v>
      </c>
      <c r="H94" s="49">
        <f>+I94+J94</f>
        <v>235</v>
      </c>
      <c r="I94" s="49">
        <f>SUM(I95:I100)</f>
        <v>140</v>
      </c>
      <c r="J94" s="49">
        <f>SUM(J95:J100)</f>
        <v>95</v>
      </c>
      <c r="K94" s="49">
        <f>+L94+M94</f>
        <v>590</v>
      </c>
      <c r="L94" s="49">
        <f>SUM(L95:L100)</f>
        <v>339</v>
      </c>
      <c r="M94" s="49">
        <f>SUM(M95:M100)</f>
        <v>251</v>
      </c>
      <c r="N94" s="49">
        <f>+O94+P94</f>
        <v>755</v>
      </c>
      <c r="O94" s="49">
        <f>SUM(O95:O100)</f>
        <v>409</v>
      </c>
      <c r="P94" s="49">
        <f>SUM(P95:P100)</f>
        <v>346</v>
      </c>
      <c r="Q94" s="49">
        <f>+R94+S94</f>
        <v>532</v>
      </c>
      <c r="R94" s="49">
        <f>SUM(R95:R100)</f>
        <v>298</v>
      </c>
      <c r="S94" s="49">
        <f>SUM(S95:S100)</f>
        <v>234</v>
      </c>
    </row>
    <row r="95" spans="1:19" x14ac:dyDescent="0.3">
      <c r="A95" s="120"/>
      <c r="B95" s="123"/>
      <c r="C95" s="58">
        <v>28</v>
      </c>
      <c r="D95" s="26" t="s">
        <v>53</v>
      </c>
      <c r="E95" s="46">
        <f t="shared" ref="E95:E100" si="67">+F95+G95</f>
        <v>175</v>
      </c>
      <c r="F95" s="46">
        <f t="shared" ref="F95:G100" si="68">+I95+L95+O95+R95</f>
        <v>117</v>
      </c>
      <c r="G95" s="46">
        <f t="shared" si="68"/>
        <v>58</v>
      </c>
      <c r="H95" s="46">
        <f t="shared" ref="H95:H100" si="69">+I95+J95</f>
        <v>2</v>
      </c>
      <c r="I95" s="46">
        <v>1</v>
      </c>
      <c r="J95" s="46">
        <v>1</v>
      </c>
      <c r="K95" s="46">
        <f t="shared" ref="K95:K100" si="70">+L95+M95</f>
        <v>35</v>
      </c>
      <c r="L95" s="46">
        <v>26</v>
      </c>
      <c r="M95" s="46">
        <v>9</v>
      </c>
      <c r="N95" s="46">
        <f t="shared" ref="N95:N100" si="71">+O95+P95</f>
        <v>69</v>
      </c>
      <c r="O95" s="46">
        <v>45</v>
      </c>
      <c r="P95" s="46">
        <v>24</v>
      </c>
      <c r="Q95" s="46">
        <f t="shared" ref="Q95:Q100" si="72">+R95+S95</f>
        <v>69</v>
      </c>
      <c r="R95" s="46">
        <v>45</v>
      </c>
      <c r="S95" s="46">
        <v>24</v>
      </c>
    </row>
    <row r="96" spans="1:19" x14ac:dyDescent="0.3">
      <c r="A96" s="121"/>
      <c r="B96" s="124"/>
      <c r="C96" s="57">
        <v>53</v>
      </c>
      <c r="D96" s="17" t="s">
        <v>20</v>
      </c>
      <c r="E96" s="46">
        <f t="shared" si="67"/>
        <v>84</v>
      </c>
      <c r="F96" s="46">
        <f t="shared" si="68"/>
        <v>52</v>
      </c>
      <c r="G96" s="46">
        <f t="shared" si="68"/>
        <v>32</v>
      </c>
      <c r="H96" s="46">
        <f t="shared" si="69"/>
        <v>0</v>
      </c>
      <c r="I96" s="46">
        <v>0</v>
      </c>
      <c r="J96" s="46">
        <v>0</v>
      </c>
      <c r="K96" s="46">
        <f t="shared" si="70"/>
        <v>5</v>
      </c>
      <c r="L96" s="46">
        <v>2</v>
      </c>
      <c r="M96" s="46">
        <v>3</v>
      </c>
      <c r="N96" s="46">
        <f t="shared" si="71"/>
        <v>57</v>
      </c>
      <c r="O96" s="46">
        <v>36</v>
      </c>
      <c r="P96" s="46">
        <v>21</v>
      </c>
      <c r="Q96" s="46">
        <f t="shared" si="72"/>
        <v>22</v>
      </c>
      <c r="R96" s="46">
        <v>14</v>
      </c>
      <c r="S96" s="46">
        <v>8</v>
      </c>
    </row>
    <row r="97" spans="1:19" x14ac:dyDescent="0.3">
      <c r="A97" s="121"/>
      <c r="B97" s="124"/>
      <c r="C97" s="58">
        <v>68</v>
      </c>
      <c r="D97" s="18" t="s">
        <v>22</v>
      </c>
      <c r="E97" s="46">
        <f t="shared" si="67"/>
        <v>371</v>
      </c>
      <c r="F97" s="46">
        <f t="shared" si="68"/>
        <v>245</v>
      </c>
      <c r="G97" s="46">
        <f t="shared" si="68"/>
        <v>126</v>
      </c>
      <c r="H97" s="46">
        <f t="shared" si="69"/>
        <v>36</v>
      </c>
      <c r="I97" s="46">
        <v>31</v>
      </c>
      <c r="J97" s="46">
        <v>5</v>
      </c>
      <c r="K97" s="46">
        <f t="shared" si="70"/>
        <v>126</v>
      </c>
      <c r="L97" s="46">
        <v>88</v>
      </c>
      <c r="M97" s="46">
        <v>38</v>
      </c>
      <c r="N97" s="46">
        <f t="shared" si="71"/>
        <v>145</v>
      </c>
      <c r="O97" s="46">
        <v>90</v>
      </c>
      <c r="P97" s="46">
        <v>55</v>
      </c>
      <c r="Q97" s="46">
        <f t="shared" si="72"/>
        <v>64</v>
      </c>
      <c r="R97" s="46">
        <v>36</v>
      </c>
      <c r="S97" s="46">
        <v>28</v>
      </c>
    </row>
    <row r="98" spans="1:19" x14ac:dyDescent="0.3">
      <c r="A98" s="121"/>
      <c r="B98" s="124"/>
      <c r="C98" s="58">
        <v>97</v>
      </c>
      <c r="D98" s="19" t="s">
        <v>23</v>
      </c>
      <c r="E98" s="46">
        <f t="shared" si="67"/>
        <v>757</v>
      </c>
      <c r="F98" s="46">
        <f t="shared" si="68"/>
        <v>390</v>
      </c>
      <c r="G98" s="46">
        <f t="shared" si="68"/>
        <v>367</v>
      </c>
      <c r="H98" s="46">
        <f t="shared" si="69"/>
        <v>144</v>
      </c>
      <c r="I98" s="46">
        <v>75</v>
      </c>
      <c r="J98" s="46">
        <v>69</v>
      </c>
      <c r="K98" s="46">
        <f t="shared" si="70"/>
        <v>210</v>
      </c>
      <c r="L98" s="46">
        <v>112</v>
      </c>
      <c r="M98" s="46">
        <v>98</v>
      </c>
      <c r="N98" s="46">
        <f t="shared" si="71"/>
        <v>243</v>
      </c>
      <c r="O98" s="46">
        <v>115</v>
      </c>
      <c r="P98" s="46">
        <v>128</v>
      </c>
      <c r="Q98" s="46">
        <f t="shared" si="72"/>
        <v>160</v>
      </c>
      <c r="R98" s="46">
        <v>88</v>
      </c>
      <c r="S98" s="46">
        <v>72</v>
      </c>
    </row>
    <row r="99" spans="1:19" x14ac:dyDescent="0.3">
      <c r="A99" s="121"/>
      <c r="B99" s="124"/>
      <c r="C99" s="57">
        <v>112</v>
      </c>
      <c r="D99" s="17" t="s">
        <v>21</v>
      </c>
      <c r="E99" s="46">
        <f t="shared" si="67"/>
        <v>409</v>
      </c>
      <c r="F99" s="46">
        <f t="shared" si="68"/>
        <v>210</v>
      </c>
      <c r="G99" s="46">
        <f t="shared" si="68"/>
        <v>199</v>
      </c>
      <c r="H99" s="46">
        <f t="shared" si="69"/>
        <v>25</v>
      </c>
      <c r="I99" s="46">
        <v>13</v>
      </c>
      <c r="J99" s="46">
        <v>12</v>
      </c>
      <c r="K99" s="46">
        <f t="shared" si="70"/>
        <v>120</v>
      </c>
      <c r="L99" s="46">
        <v>63</v>
      </c>
      <c r="M99" s="46">
        <v>57</v>
      </c>
      <c r="N99" s="46">
        <f t="shared" si="71"/>
        <v>132</v>
      </c>
      <c r="O99" s="46">
        <v>68</v>
      </c>
      <c r="P99" s="46">
        <v>64</v>
      </c>
      <c r="Q99" s="46">
        <f t="shared" si="72"/>
        <v>132</v>
      </c>
      <c r="R99" s="46">
        <v>66</v>
      </c>
      <c r="S99" s="46">
        <v>66</v>
      </c>
    </row>
    <row r="100" spans="1:19" x14ac:dyDescent="0.3">
      <c r="A100" s="122"/>
      <c r="B100" s="125"/>
      <c r="C100" s="57">
        <v>136</v>
      </c>
      <c r="D100" s="17" t="s">
        <v>6</v>
      </c>
      <c r="E100" s="46">
        <f t="shared" si="67"/>
        <v>316</v>
      </c>
      <c r="F100" s="46">
        <f t="shared" si="68"/>
        <v>172</v>
      </c>
      <c r="G100" s="46">
        <f t="shared" si="68"/>
        <v>144</v>
      </c>
      <c r="H100" s="46">
        <f t="shared" si="69"/>
        <v>28</v>
      </c>
      <c r="I100" s="46">
        <v>20</v>
      </c>
      <c r="J100" s="46">
        <v>8</v>
      </c>
      <c r="K100" s="46">
        <f t="shared" si="70"/>
        <v>94</v>
      </c>
      <c r="L100" s="46">
        <v>48</v>
      </c>
      <c r="M100" s="46">
        <v>46</v>
      </c>
      <c r="N100" s="46">
        <f t="shared" si="71"/>
        <v>109</v>
      </c>
      <c r="O100" s="46">
        <v>55</v>
      </c>
      <c r="P100" s="46">
        <v>54</v>
      </c>
      <c r="Q100" s="46">
        <f t="shared" si="72"/>
        <v>85</v>
      </c>
      <c r="R100" s="46">
        <v>49</v>
      </c>
      <c r="S100" s="46">
        <v>36</v>
      </c>
    </row>
    <row r="101" spans="1:19" x14ac:dyDescent="0.3">
      <c r="A101" s="29">
        <v>12</v>
      </c>
      <c r="B101" s="22">
        <v>37</v>
      </c>
      <c r="C101" s="25"/>
      <c r="D101" s="24" t="s">
        <v>39</v>
      </c>
      <c r="E101" s="49">
        <f>+F101+G101</f>
        <v>1000</v>
      </c>
      <c r="F101" s="49">
        <f>+I101+L101+O101+R101</f>
        <v>383</v>
      </c>
      <c r="G101" s="49">
        <f>+J101+M101+P101+S101</f>
        <v>617</v>
      </c>
      <c r="H101" s="49">
        <f>+I101+J101</f>
        <v>138</v>
      </c>
      <c r="I101" s="49">
        <f>SUM(I102:I105)</f>
        <v>56</v>
      </c>
      <c r="J101" s="49">
        <f>SUM(J102:J105)</f>
        <v>82</v>
      </c>
      <c r="K101" s="49">
        <f>+L101+M101</f>
        <v>244</v>
      </c>
      <c r="L101" s="49">
        <f>SUM(L102:L105)</f>
        <v>102</v>
      </c>
      <c r="M101" s="49">
        <f>SUM(M102:M105)</f>
        <v>142</v>
      </c>
      <c r="N101" s="49">
        <f>+O101+P101</f>
        <v>361</v>
      </c>
      <c r="O101" s="49">
        <f>SUM(O102:O105)</f>
        <v>127</v>
      </c>
      <c r="P101" s="49">
        <f>SUM(P102:P105)</f>
        <v>234</v>
      </c>
      <c r="Q101" s="49">
        <f>+R101+S101</f>
        <v>257</v>
      </c>
      <c r="R101" s="49">
        <f>SUM(R102:R105)</f>
        <v>98</v>
      </c>
      <c r="S101" s="49">
        <f>SUM(S102:S105)</f>
        <v>159</v>
      </c>
    </row>
    <row r="102" spans="1:19" x14ac:dyDescent="0.3">
      <c r="A102" s="120"/>
      <c r="B102" s="123"/>
      <c r="C102" s="58">
        <v>68</v>
      </c>
      <c r="D102" s="18" t="s">
        <v>22</v>
      </c>
      <c r="E102" s="46">
        <f t="shared" ref="E102" si="73">+F102+G102</f>
        <v>213</v>
      </c>
      <c r="F102" s="46">
        <f t="shared" ref="F102:G105" si="74">+I102+L102+O102+R102</f>
        <v>80</v>
      </c>
      <c r="G102" s="46">
        <f t="shared" si="74"/>
        <v>133</v>
      </c>
      <c r="H102" s="46">
        <f t="shared" ref="H102:H105" si="75">+I102+J102</f>
        <v>13</v>
      </c>
      <c r="I102" s="46">
        <v>6</v>
      </c>
      <c r="J102" s="46">
        <v>7</v>
      </c>
      <c r="K102" s="46">
        <f t="shared" ref="K102:K105" si="76">+L102+M102</f>
        <v>55</v>
      </c>
      <c r="L102" s="46">
        <v>22</v>
      </c>
      <c r="M102" s="46">
        <v>33</v>
      </c>
      <c r="N102" s="46">
        <f t="shared" ref="N102:N105" si="77">+O102+P102</f>
        <v>90</v>
      </c>
      <c r="O102" s="46">
        <v>32</v>
      </c>
      <c r="P102" s="46">
        <v>58</v>
      </c>
      <c r="Q102" s="46">
        <f t="shared" ref="Q102:Q105" si="78">+R102+S102</f>
        <v>55</v>
      </c>
      <c r="R102" s="46">
        <v>20</v>
      </c>
      <c r="S102" s="46">
        <v>35</v>
      </c>
    </row>
    <row r="103" spans="1:19" x14ac:dyDescent="0.3">
      <c r="A103" s="121"/>
      <c r="B103" s="124"/>
      <c r="C103" s="58">
        <v>97</v>
      </c>
      <c r="D103" s="19" t="s">
        <v>23</v>
      </c>
      <c r="E103" s="46">
        <f>+F103+G103</f>
        <v>356</v>
      </c>
      <c r="F103" s="46">
        <f t="shared" si="74"/>
        <v>140</v>
      </c>
      <c r="G103" s="46">
        <f t="shared" si="74"/>
        <v>216</v>
      </c>
      <c r="H103" s="46">
        <f t="shared" si="75"/>
        <v>76</v>
      </c>
      <c r="I103" s="46">
        <v>29</v>
      </c>
      <c r="J103" s="46">
        <v>47</v>
      </c>
      <c r="K103" s="46">
        <f t="shared" si="76"/>
        <v>80</v>
      </c>
      <c r="L103" s="46">
        <v>36</v>
      </c>
      <c r="M103" s="46">
        <v>44</v>
      </c>
      <c r="N103" s="46">
        <f t="shared" si="77"/>
        <v>107</v>
      </c>
      <c r="O103" s="46">
        <v>40</v>
      </c>
      <c r="P103" s="46">
        <v>67</v>
      </c>
      <c r="Q103" s="46">
        <f t="shared" si="78"/>
        <v>93</v>
      </c>
      <c r="R103" s="46">
        <v>35</v>
      </c>
      <c r="S103" s="46">
        <v>58</v>
      </c>
    </row>
    <row r="104" spans="1:19" x14ac:dyDescent="0.3">
      <c r="A104" s="121"/>
      <c r="B104" s="124"/>
      <c r="C104" s="57">
        <v>112</v>
      </c>
      <c r="D104" s="17" t="s">
        <v>21</v>
      </c>
      <c r="E104" s="46">
        <f t="shared" ref="E104:E105" si="79">+F104+G104</f>
        <v>288</v>
      </c>
      <c r="F104" s="46">
        <f t="shared" si="74"/>
        <v>118</v>
      </c>
      <c r="G104" s="46">
        <f t="shared" si="74"/>
        <v>170</v>
      </c>
      <c r="H104" s="46">
        <f t="shared" si="75"/>
        <v>31</v>
      </c>
      <c r="I104" s="46">
        <v>16</v>
      </c>
      <c r="J104" s="46">
        <v>15</v>
      </c>
      <c r="K104" s="46">
        <f t="shared" si="76"/>
        <v>88</v>
      </c>
      <c r="L104" s="46">
        <v>34</v>
      </c>
      <c r="M104" s="46">
        <v>54</v>
      </c>
      <c r="N104" s="46">
        <f t="shared" si="77"/>
        <v>100</v>
      </c>
      <c r="O104" s="46">
        <v>40</v>
      </c>
      <c r="P104" s="46">
        <v>60</v>
      </c>
      <c r="Q104" s="46">
        <f t="shared" si="78"/>
        <v>69</v>
      </c>
      <c r="R104" s="46">
        <v>28</v>
      </c>
      <c r="S104" s="46">
        <v>41</v>
      </c>
    </row>
    <row r="105" spans="1:19" x14ac:dyDescent="0.3">
      <c r="A105" s="122"/>
      <c r="B105" s="125"/>
      <c r="C105" s="57">
        <v>136</v>
      </c>
      <c r="D105" s="17" t="s">
        <v>6</v>
      </c>
      <c r="E105" s="46">
        <f t="shared" si="79"/>
        <v>143</v>
      </c>
      <c r="F105" s="46">
        <f t="shared" si="74"/>
        <v>45</v>
      </c>
      <c r="G105" s="46">
        <f t="shared" si="74"/>
        <v>98</v>
      </c>
      <c r="H105" s="46">
        <f t="shared" si="75"/>
        <v>18</v>
      </c>
      <c r="I105" s="46">
        <v>5</v>
      </c>
      <c r="J105" s="46">
        <v>13</v>
      </c>
      <c r="K105" s="46">
        <f t="shared" si="76"/>
        <v>21</v>
      </c>
      <c r="L105" s="46">
        <v>10</v>
      </c>
      <c r="M105" s="46">
        <v>11</v>
      </c>
      <c r="N105" s="46">
        <f t="shared" si="77"/>
        <v>64</v>
      </c>
      <c r="O105" s="46">
        <v>15</v>
      </c>
      <c r="P105" s="46">
        <v>49</v>
      </c>
      <c r="Q105" s="46">
        <f t="shared" si="78"/>
        <v>40</v>
      </c>
      <c r="R105" s="46">
        <v>15</v>
      </c>
      <c r="S105" s="46">
        <v>25</v>
      </c>
    </row>
    <row r="106" spans="1:19" x14ac:dyDescent="0.3">
      <c r="A106" s="29">
        <v>13</v>
      </c>
      <c r="B106" s="22">
        <v>40</v>
      </c>
      <c r="C106" s="25"/>
      <c r="D106" s="24" t="s">
        <v>40</v>
      </c>
      <c r="E106" s="49">
        <f>+F106+G106</f>
        <v>1122</v>
      </c>
      <c r="F106" s="49">
        <f>+I106+L106+O106+R106</f>
        <v>9</v>
      </c>
      <c r="G106" s="49">
        <f>+J106+M106+P106+S106</f>
        <v>1113</v>
      </c>
      <c r="H106" s="49">
        <f>+I106+J106</f>
        <v>139</v>
      </c>
      <c r="I106" s="49">
        <f>SUM(I107:I112)</f>
        <v>1</v>
      </c>
      <c r="J106" s="49">
        <f>SUM(J107:J112)</f>
        <v>138</v>
      </c>
      <c r="K106" s="49">
        <f>+L106+M106</f>
        <v>210</v>
      </c>
      <c r="L106" s="49">
        <f>SUM(L107:L112)</f>
        <v>2</v>
      </c>
      <c r="M106" s="49">
        <f>SUM(M107:M112)</f>
        <v>208</v>
      </c>
      <c r="N106" s="49">
        <f>+O106+P106</f>
        <v>479</v>
      </c>
      <c r="O106" s="49">
        <f>SUM(O107:O112)</f>
        <v>5</v>
      </c>
      <c r="P106" s="49">
        <f>SUM(P107:P112)</f>
        <v>474</v>
      </c>
      <c r="Q106" s="49">
        <f>+R106+S106</f>
        <v>294</v>
      </c>
      <c r="R106" s="49">
        <f>SUM(R107:R112)</f>
        <v>1</v>
      </c>
      <c r="S106" s="49">
        <f>SUM(S107:S112)</f>
        <v>293</v>
      </c>
    </row>
    <row r="107" spans="1:19" x14ac:dyDescent="0.3">
      <c r="A107" s="120"/>
      <c r="B107" s="123"/>
      <c r="C107" s="57">
        <v>53</v>
      </c>
      <c r="D107" s="17" t="s">
        <v>20</v>
      </c>
      <c r="E107" s="46">
        <f t="shared" ref="E107:E112" si="80">+F107+G107</f>
        <v>60</v>
      </c>
      <c r="F107" s="46">
        <f t="shared" ref="F107:G112" si="81">+I107+L107+O107+R107</f>
        <v>0</v>
      </c>
      <c r="G107" s="46">
        <f t="shared" si="81"/>
        <v>60</v>
      </c>
      <c r="H107" s="46">
        <f t="shared" ref="H107:H112" si="82">+I107+J107</f>
        <v>2</v>
      </c>
      <c r="I107" s="46">
        <v>0</v>
      </c>
      <c r="J107" s="46">
        <v>2</v>
      </c>
      <c r="K107" s="46">
        <f t="shared" ref="K107:K112" si="83">+L107+M107</f>
        <v>14</v>
      </c>
      <c r="L107" s="46">
        <v>0</v>
      </c>
      <c r="M107" s="46">
        <v>14</v>
      </c>
      <c r="N107" s="46">
        <f t="shared" ref="N107:N112" si="84">+O107+P107</f>
        <v>28</v>
      </c>
      <c r="O107" s="46">
        <v>0</v>
      </c>
      <c r="P107" s="46">
        <v>28</v>
      </c>
      <c r="Q107" s="46">
        <f t="shared" ref="Q107:Q112" si="85">+R107+S107</f>
        <v>16</v>
      </c>
      <c r="R107" s="46">
        <v>0</v>
      </c>
      <c r="S107" s="46">
        <v>16</v>
      </c>
    </row>
    <row r="108" spans="1:19" x14ac:dyDescent="0.3">
      <c r="A108" s="121"/>
      <c r="B108" s="124"/>
      <c r="C108" s="58">
        <v>68</v>
      </c>
      <c r="D108" s="18" t="s">
        <v>22</v>
      </c>
      <c r="E108" s="46">
        <f t="shared" si="80"/>
        <v>257</v>
      </c>
      <c r="F108" s="46">
        <f t="shared" si="81"/>
        <v>1</v>
      </c>
      <c r="G108" s="46">
        <f t="shared" si="81"/>
        <v>256</v>
      </c>
      <c r="H108" s="46">
        <f t="shared" si="82"/>
        <v>31</v>
      </c>
      <c r="I108" s="46">
        <v>0</v>
      </c>
      <c r="J108" s="46">
        <v>31</v>
      </c>
      <c r="K108" s="46">
        <f t="shared" si="83"/>
        <v>46</v>
      </c>
      <c r="L108" s="46">
        <v>0</v>
      </c>
      <c r="M108" s="46">
        <v>46</v>
      </c>
      <c r="N108" s="46">
        <f t="shared" si="84"/>
        <v>116</v>
      </c>
      <c r="O108" s="46">
        <v>1</v>
      </c>
      <c r="P108" s="46">
        <v>115</v>
      </c>
      <c r="Q108" s="46">
        <f t="shared" si="85"/>
        <v>64</v>
      </c>
      <c r="R108" s="46">
        <v>0</v>
      </c>
      <c r="S108" s="46">
        <v>64</v>
      </c>
    </row>
    <row r="109" spans="1:19" x14ac:dyDescent="0.3">
      <c r="A109" s="121"/>
      <c r="B109" s="124"/>
      <c r="C109" s="58">
        <v>97</v>
      </c>
      <c r="D109" s="19" t="s">
        <v>23</v>
      </c>
      <c r="E109" s="46">
        <f t="shared" si="80"/>
        <v>385</v>
      </c>
      <c r="F109" s="46">
        <f t="shared" si="81"/>
        <v>1</v>
      </c>
      <c r="G109" s="46">
        <f t="shared" si="81"/>
        <v>384</v>
      </c>
      <c r="H109" s="46">
        <f t="shared" si="82"/>
        <v>67</v>
      </c>
      <c r="I109" s="46">
        <v>0</v>
      </c>
      <c r="J109" s="46">
        <v>67</v>
      </c>
      <c r="K109" s="46">
        <f t="shared" si="83"/>
        <v>72</v>
      </c>
      <c r="L109" s="46">
        <v>0</v>
      </c>
      <c r="M109" s="46">
        <v>72</v>
      </c>
      <c r="N109" s="46">
        <f t="shared" si="84"/>
        <v>150</v>
      </c>
      <c r="O109" s="46">
        <v>1</v>
      </c>
      <c r="P109" s="46">
        <v>149</v>
      </c>
      <c r="Q109" s="46">
        <f t="shared" si="85"/>
        <v>96</v>
      </c>
      <c r="R109" s="46">
        <v>0</v>
      </c>
      <c r="S109" s="46">
        <v>96</v>
      </c>
    </row>
    <row r="110" spans="1:19" x14ac:dyDescent="0.3">
      <c r="A110" s="121"/>
      <c r="B110" s="124"/>
      <c r="C110" s="57">
        <v>100</v>
      </c>
      <c r="D110" s="17" t="s">
        <v>10</v>
      </c>
      <c r="E110" s="46">
        <f t="shared" si="80"/>
        <v>120</v>
      </c>
      <c r="F110" s="46">
        <f t="shared" si="81"/>
        <v>3</v>
      </c>
      <c r="G110" s="46">
        <f t="shared" si="81"/>
        <v>117</v>
      </c>
      <c r="H110" s="46">
        <f t="shared" si="82"/>
        <v>9</v>
      </c>
      <c r="I110" s="46">
        <v>1</v>
      </c>
      <c r="J110" s="46">
        <v>8</v>
      </c>
      <c r="K110" s="46">
        <f t="shared" si="83"/>
        <v>24</v>
      </c>
      <c r="L110" s="46">
        <v>0</v>
      </c>
      <c r="M110" s="46">
        <v>24</v>
      </c>
      <c r="N110" s="46">
        <f t="shared" si="84"/>
        <v>47</v>
      </c>
      <c r="O110" s="46">
        <v>1</v>
      </c>
      <c r="P110" s="46">
        <v>46</v>
      </c>
      <c r="Q110" s="46">
        <f t="shared" si="85"/>
        <v>40</v>
      </c>
      <c r="R110" s="46">
        <v>1</v>
      </c>
      <c r="S110" s="46">
        <v>39</v>
      </c>
    </row>
    <row r="111" spans="1:19" x14ac:dyDescent="0.3">
      <c r="A111" s="121"/>
      <c r="B111" s="124"/>
      <c r="C111" s="57">
        <v>112</v>
      </c>
      <c r="D111" s="17" t="s">
        <v>21</v>
      </c>
      <c r="E111" s="46">
        <f t="shared" si="80"/>
        <v>234</v>
      </c>
      <c r="F111" s="46">
        <f t="shared" si="81"/>
        <v>4</v>
      </c>
      <c r="G111" s="46">
        <f t="shared" si="81"/>
        <v>230</v>
      </c>
      <c r="H111" s="46">
        <f t="shared" si="82"/>
        <v>23</v>
      </c>
      <c r="I111" s="46">
        <v>0</v>
      </c>
      <c r="J111" s="46">
        <v>23</v>
      </c>
      <c r="K111" s="46">
        <f t="shared" si="83"/>
        <v>44</v>
      </c>
      <c r="L111" s="46">
        <v>2</v>
      </c>
      <c r="M111" s="46">
        <v>42</v>
      </c>
      <c r="N111" s="46">
        <f t="shared" si="84"/>
        <v>110</v>
      </c>
      <c r="O111" s="46">
        <v>2</v>
      </c>
      <c r="P111" s="46">
        <v>108</v>
      </c>
      <c r="Q111" s="46">
        <f t="shared" si="85"/>
        <v>57</v>
      </c>
      <c r="R111" s="46">
        <v>0</v>
      </c>
      <c r="S111" s="46">
        <v>57</v>
      </c>
    </row>
    <row r="112" spans="1:19" x14ac:dyDescent="0.3">
      <c r="A112" s="122"/>
      <c r="B112" s="125"/>
      <c r="C112" s="57">
        <v>136</v>
      </c>
      <c r="D112" s="17" t="s">
        <v>6</v>
      </c>
      <c r="E112" s="46">
        <f t="shared" si="80"/>
        <v>66</v>
      </c>
      <c r="F112" s="46">
        <f t="shared" si="81"/>
        <v>0</v>
      </c>
      <c r="G112" s="46">
        <f t="shared" si="81"/>
        <v>66</v>
      </c>
      <c r="H112" s="46">
        <f t="shared" si="82"/>
        <v>7</v>
      </c>
      <c r="I112" s="46">
        <v>0</v>
      </c>
      <c r="J112" s="46">
        <v>7</v>
      </c>
      <c r="K112" s="46">
        <f t="shared" si="83"/>
        <v>10</v>
      </c>
      <c r="L112" s="46">
        <v>0</v>
      </c>
      <c r="M112" s="46">
        <v>10</v>
      </c>
      <c r="N112" s="46">
        <f t="shared" si="84"/>
        <v>28</v>
      </c>
      <c r="O112" s="46">
        <v>0</v>
      </c>
      <c r="P112" s="46">
        <v>28</v>
      </c>
      <c r="Q112" s="46">
        <f t="shared" si="85"/>
        <v>21</v>
      </c>
      <c r="R112" s="46">
        <v>0</v>
      </c>
      <c r="S112" s="46">
        <v>21</v>
      </c>
    </row>
    <row r="113" spans="1:19" x14ac:dyDescent="0.3">
      <c r="A113" s="29">
        <v>14</v>
      </c>
      <c r="B113" s="23">
        <v>42</v>
      </c>
      <c r="C113" s="25"/>
      <c r="D113" s="24" t="s">
        <v>41</v>
      </c>
      <c r="E113" s="42">
        <f>+F113+G113</f>
        <v>874</v>
      </c>
      <c r="F113" s="42">
        <f>+I113+L113+O113+R113</f>
        <v>394</v>
      </c>
      <c r="G113" s="42">
        <f>+J113+M113+P113+S113</f>
        <v>480</v>
      </c>
      <c r="H113" s="42">
        <f>+I113+J113</f>
        <v>152</v>
      </c>
      <c r="I113" s="42">
        <f>SUM(I114:I119)</f>
        <v>66</v>
      </c>
      <c r="J113" s="42">
        <f>SUM(J114:J119)</f>
        <v>86</v>
      </c>
      <c r="K113" s="42">
        <f>+L113+M113</f>
        <v>163</v>
      </c>
      <c r="L113" s="42">
        <f>SUM(L114:L119)</f>
        <v>54</v>
      </c>
      <c r="M113" s="42">
        <f>SUM(M114:M119)</f>
        <v>109</v>
      </c>
      <c r="N113" s="42">
        <f>+O113+P113</f>
        <v>348</v>
      </c>
      <c r="O113" s="42">
        <f>SUM(O114:O119)</f>
        <v>173</v>
      </c>
      <c r="P113" s="42">
        <f>SUM(P114:P119)</f>
        <v>175</v>
      </c>
      <c r="Q113" s="42">
        <f>+R113+S113</f>
        <v>211</v>
      </c>
      <c r="R113" s="42">
        <f>SUM(R114:R119)</f>
        <v>101</v>
      </c>
      <c r="S113" s="42">
        <f>SUM(S114:S119)</f>
        <v>110</v>
      </c>
    </row>
    <row r="114" spans="1:19" x14ac:dyDescent="0.3">
      <c r="A114" s="120"/>
      <c r="B114" s="123"/>
      <c r="C114" s="57">
        <v>53</v>
      </c>
      <c r="D114" s="17" t="s">
        <v>20</v>
      </c>
      <c r="E114" s="36">
        <f t="shared" ref="E114:E119" si="86">+F114+G114</f>
        <v>19</v>
      </c>
      <c r="F114" s="36">
        <f t="shared" ref="F114:G119" si="87">+I114+L114+O114+R114</f>
        <v>8</v>
      </c>
      <c r="G114" s="36">
        <f t="shared" si="87"/>
        <v>11</v>
      </c>
      <c r="H114" s="36">
        <f t="shared" ref="H114:H119" si="88">+I114+J114</f>
        <v>1</v>
      </c>
      <c r="I114" s="36">
        <v>0</v>
      </c>
      <c r="J114" s="36">
        <v>1</v>
      </c>
      <c r="K114" s="36">
        <f t="shared" ref="K114:K119" si="89">+L114+M114</f>
        <v>0</v>
      </c>
      <c r="L114" s="36">
        <v>0</v>
      </c>
      <c r="M114" s="36">
        <v>0</v>
      </c>
      <c r="N114" s="36">
        <f t="shared" ref="N114:N119" si="90">+O114+P114</f>
        <v>11</v>
      </c>
      <c r="O114" s="36">
        <v>5</v>
      </c>
      <c r="P114" s="36">
        <v>6</v>
      </c>
      <c r="Q114" s="36">
        <f t="shared" ref="Q114:Q119" si="91">+R114+S114</f>
        <v>7</v>
      </c>
      <c r="R114" s="36">
        <v>3</v>
      </c>
      <c r="S114" s="36">
        <v>4</v>
      </c>
    </row>
    <row r="115" spans="1:19" x14ac:dyDescent="0.3">
      <c r="A115" s="121"/>
      <c r="B115" s="124"/>
      <c r="C115" s="58">
        <v>68</v>
      </c>
      <c r="D115" s="18" t="s">
        <v>22</v>
      </c>
      <c r="E115" s="36">
        <f t="shared" si="86"/>
        <v>48</v>
      </c>
      <c r="F115" s="36">
        <f t="shared" si="87"/>
        <v>20</v>
      </c>
      <c r="G115" s="36">
        <f t="shared" si="87"/>
        <v>28</v>
      </c>
      <c r="H115" s="36">
        <f t="shared" si="88"/>
        <v>19</v>
      </c>
      <c r="I115" s="36">
        <v>6</v>
      </c>
      <c r="J115" s="36">
        <v>13</v>
      </c>
      <c r="K115" s="36">
        <f t="shared" si="89"/>
        <v>11</v>
      </c>
      <c r="L115" s="36">
        <v>4</v>
      </c>
      <c r="M115" s="36">
        <v>7</v>
      </c>
      <c r="N115" s="36">
        <f t="shared" si="90"/>
        <v>18</v>
      </c>
      <c r="O115" s="36">
        <v>10</v>
      </c>
      <c r="P115" s="36">
        <v>8</v>
      </c>
      <c r="Q115" s="36">
        <f t="shared" si="91"/>
        <v>0</v>
      </c>
      <c r="R115" s="36">
        <v>0</v>
      </c>
      <c r="S115" s="36">
        <v>0</v>
      </c>
    </row>
    <row r="116" spans="1:19" x14ac:dyDescent="0.3">
      <c r="A116" s="121"/>
      <c r="B116" s="124"/>
      <c r="C116" s="58">
        <v>97</v>
      </c>
      <c r="D116" s="19" t="s">
        <v>23</v>
      </c>
      <c r="E116" s="36">
        <f t="shared" si="86"/>
        <v>373</v>
      </c>
      <c r="F116" s="36">
        <f t="shared" si="87"/>
        <v>155</v>
      </c>
      <c r="G116" s="36">
        <f t="shared" si="87"/>
        <v>218</v>
      </c>
      <c r="H116" s="36">
        <f t="shared" si="88"/>
        <v>63</v>
      </c>
      <c r="I116" s="36">
        <v>23</v>
      </c>
      <c r="J116" s="36">
        <v>40</v>
      </c>
      <c r="K116" s="36">
        <f t="shared" si="89"/>
        <v>85</v>
      </c>
      <c r="L116" s="36">
        <v>27</v>
      </c>
      <c r="M116" s="36">
        <v>58</v>
      </c>
      <c r="N116" s="36">
        <f t="shared" si="90"/>
        <v>130</v>
      </c>
      <c r="O116" s="36">
        <v>60</v>
      </c>
      <c r="P116" s="36">
        <v>70</v>
      </c>
      <c r="Q116" s="36">
        <f t="shared" si="91"/>
        <v>95</v>
      </c>
      <c r="R116" s="36">
        <v>45</v>
      </c>
      <c r="S116" s="36">
        <v>50</v>
      </c>
    </row>
    <row r="117" spans="1:19" x14ac:dyDescent="0.3">
      <c r="A117" s="121"/>
      <c r="B117" s="124"/>
      <c r="C117" s="57">
        <v>100</v>
      </c>
      <c r="D117" s="17" t="s">
        <v>10</v>
      </c>
      <c r="E117" s="36">
        <f t="shared" si="86"/>
        <v>90</v>
      </c>
      <c r="F117" s="36">
        <f t="shared" si="87"/>
        <v>43</v>
      </c>
      <c r="G117" s="36">
        <f t="shared" si="87"/>
        <v>47</v>
      </c>
      <c r="H117" s="36">
        <f t="shared" si="88"/>
        <v>18</v>
      </c>
      <c r="I117" s="36">
        <v>10</v>
      </c>
      <c r="J117" s="36">
        <v>8</v>
      </c>
      <c r="K117" s="36">
        <f t="shared" si="89"/>
        <v>9</v>
      </c>
      <c r="L117" s="36">
        <v>4</v>
      </c>
      <c r="M117" s="36">
        <v>5</v>
      </c>
      <c r="N117" s="36">
        <f t="shared" si="90"/>
        <v>40</v>
      </c>
      <c r="O117" s="36">
        <v>18</v>
      </c>
      <c r="P117" s="36">
        <v>22</v>
      </c>
      <c r="Q117" s="36">
        <f t="shared" si="91"/>
        <v>23</v>
      </c>
      <c r="R117" s="36">
        <v>11</v>
      </c>
      <c r="S117" s="36">
        <v>12</v>
      </c>
    </row>
    <row r="118" spans="1:19" x14ac:dyDescent="0.3">
      <c r="A118" s="121"/>
      <c r="B118" s="124"/>
      <c r="C118" s="57">
        <v>112</v>
      </c>
      <c r="D118" s="17" t="s">
        <v>21</v>
      </c>
      <c r="E118" s="36">
        <f t="shared" si="86"/>
        <v>280</v>
      </c>
      <c r="F118" s="36">
        <f t="shared" si="87"/>
        <v>140</v>
      </c>
      <c r="G118" s="36">
        <f t="shared" si="87"/>
        <v>140</v>
      </c>
      <c r="H118" s="36">
        <f t="shared" si="88"/>
        <v>44</v>
      </c>
      <c r="I118" s="36">
        <v>24</v>
      </c>
      <c r="J118" s="36">
        <v>20</v>
      </c>
      <c r="K118" s="36">
        <f t="shared" si="89"/>
        <v>53</v>
      </c>
      <c r="L118" s="36">
        <v>17</v>
      </c>
      <c r="M118" s="36">
        <v>36</v>
      </c>
      <c r="N118" s="36">
        <f t="shared" si="90"/>
        <v>113</v>
      </c>
      <c r="O118" s="36">
        <v>64</v>
      </c>
      <c r="P118" s="36">
        <v>49</v>
      </c>
      <c r="Q118" s="36">
        <f t="shared" si="91"/>
        <v>70</v>
      </c>
      <c r="R118" s="36">
        <v>35</v>
      </c>
      <c r="S118" s="36">
        <v>35</v>
      </c>
    </row>
    <row r="119" spans="1:19" x14ac:dyDescent="0.3">
      <c r="A119" s="122"/>
      <c r="B119" s="125"/>
      <c r="C119" s="57">
        <v>136</v>
      </c>
      <c r="D119" s="17" t="s">
        <v>6</v>
      </c>
      <c r="E119" s="36">
        <f t="shared" si="86"/>
        <v>64</v>
      </c>
      <c r="F119" s="36">
        <f t="shared" si="87"/>
        <v>28</v>
      </c>
      <c r="G119" s="36">
        <f t="shared" si="87"/>
        <v>36</v>
      </c>
      <c r="H119" s="36">
        <f t="shared" si="88"/>
        <v>7</v>
      </c>
      <c r="I119" s="36">
        <v>3</v>
      </c>
      <c r="J119" s="36">
        <v>4</v>
      </c>
      <c r="K119" s="36">
        <f t="shared" si="89"/>
        <v>5</v>
      </c>
      <c r="L119" s="36">
        <v>2</v>
      </c>
      <c r="M119" s="36">
        <v>3</v>
      </c>
      <c r="N119" s="36">
        <f t="shared" si="90"/>
        <v>36</v>
      </c>
      <c r="O119" s="36">
        <v>16</v>
      </c>
      <c r="P119" s="36">
        <v>20</v>
      </c>
      <c r="Q119" s="36">
        <f t="shared" si="91"/>
        <v>16</v>
      </c>
      <c r="R119" s="36">
        <v>7</v>
      </c>
      <c r="S119" s="36">
        <v>9</v>
      </c>
    </row>
    <row r="120" spans="1:19" x14ac:dyDescent="0.3">
      <c r="A120" s="29">
        <v>15</v>
      </c>
      <c r="B120" s="23">
        <v>50</v>
      </c>
      <c r="C120" s="25"/>
      <c r="D120" s="24" t="s">
        <v>42</v>
      </c>
      <c r="E120" s="42">
        <f>+F120+G120</f>
        <v>5000</v>
      </c>
      <c r="F120" s="42">
        <f>+I120+L120+O120+R120</f>
        <v>1868</v>
      </c>
      <c r="G120" s="42">
        <f>+J120+M120+P120+S120</f>
        <v>3132</v>
      </c>
      <c r="H120" s="42">
        <f>+I120+J120</f>
        <v>999</v>
      </c>
      <c r="I120" s="42">
        <f>SUM(I121:I122)</f>
        <v>355</v>
      </c>
      <c r="J120" s="42">
        <f>SUM(J121:J122)</f>
        <v>644</v>
      </c>
      <c r="K120" s="42">
        <f>+L120+M120</f>
        <v>1114</v>
      </c>
      <c r="L120" s="42">
        <f>SUM(L121:L122)</f>
        <v>377</v>
      </c>
      <c r="M120" s="42">
        <f>SUM(M121:M122)</f>
        <v>737</v>
      </c>
      <c r="N120" s="42">
        <f>+O120+P120</f>
        <v>1507</v>
      </c>
      <c r="O120" s="42">
        <f>SUM(O121:O122)</f>
        <v>606</v>
      </c>
      <c r="P120" s="42">
        <f>SUM(P121:P122)</f>
        <v>901</v>
      </c>
      <c r="Q120" s="42">
        <f>+R120+S120</f>
        <v>1380</v>
      </c>
      <c r="R120" s="42">
        <f>SUM(R121:R122)</f>
        <v>530</v>
      </c>
      <c r="S120" s="42">
        <f>SUM(S121:S122)</f>
        <v>850</v>
      </c>
    </row>
    <row r="121" spans="1:19" x14ac:dyDescent="0.3">
      <c r="A121" s="120"/>
      <c r="B121" s="123"/>
      <c r="C121" s="57">
        <v>60</v>
      </c>
      <c r="D121" s="17" t="s">
        <v>63</v>
      </c>
      <c r="E121" s="36">
        <f t="shared" ref="E121:E122" si="92">+F121+G121</f>
        <v>4715</v>
      </c>
      <c r="F121" s="36">
        <f t="shared" ref="F121:G122" si="93">+I121+L121+O121+R121</f>
        <v>1755</v>
      </c>
      <c r="G121" s="36">
        <f t="shared" si="93"/>
        <v>2960</v>
      </c>
      <c r="H121" s="36">
        <f t="shared" ref="H121:H122" si="94">+I121+J121</f>
        <v>966</v>
      </c>
      <c r="I121" s="36">
        <v>348</v>
      </c>
      <c r="J121" s="36">
        <v>618</v>
      </c>
      <c r="K121" s="36">
        <f t="shared" ref="K121:K122" si="95">+L121+M121</f>
        <v>1066</v>
      </c>
      <c r="L121" s="36">
        <v>359</v>
      </c>
      <c r="M121" s="36">
        <v>707</v>
      </c>
      <c r="N121" s="36">
        <f t="shared" ref="N121:N122" si="96">+O121+P121</f>
        <v>1381</v>
      </c>
      <c r="O121" s="36">
        <v>548</v>
      </c>
      <c r="P121" s="36">
        <v>833</v>
      </c>
      <c r="Q121" s="36">
        <f t="shared" ref="Q121:Q122" si="97">+R121+S121</f>
        <v>1302</v>
      </c>
      <c r="R121" s="36">
        <v>500</v>
      </c>
      <c r="S121" s="36">
        <v>802</v>
      </c>
    </row>
    <row r="122" spans="1:19" x14ac:dyDescent="0.3">
      <c r="A122" s="122"/>
      <c r="B122" s="125"/>
      <c r="C122" s="58">
        <v>166</v>
      </c>
      <c r="D122" s="48" t="s">
        <v>80</v>
      </c>
      <c r="E122" s="36">
        <f t="shared" si="92"/>
        <v>285</v>
      </c>
      <c r="F122" s="36">
        <f t="shared" si="93"/>
        <v>113</v>
      </c>
      <c r="G122" s="36">
        <f t="shared" si="93"/>
        <v>172</v>
      </c>
      <c r="H122" s="36">
        <f t="shared" si="94"/>
        <v>33</v>
      </c>
      <c r="I122" s="36">
        <v>7</v>
      </c>
      <c r="J122" s="36">
        <v>26</v>
      </c>
      <c r="K122" s="36">
        <f t="shared" si="95"/>
        <v>48</v>
      </c>
      <c r="L122" s="36">
        <v>18</v>
      </c>
      <c r="M122" s="36">
        <v>30</v>
      </c>
      <c r="N122" s="36">
        <f t="shared" si="96"/>
        <v>126</v>
      </c>
      <c r="O122" s="36">
        <v>58</v>
      </c>
      <c r="P122" s="36">
        <v>68</v>
      </c>
      <c r="Q122" s="36">
        <f t="shared" si="97"/>
        <v>78</v>
      </c>
      <c r="R122" s="36">
        <v>30</v>
      </c>
      <c r="S122" s="36">
        <v>48</v>
      </c>
    </row>
    <row r="123" spans="1:19" x14ac:dyDescent="0.3">
      <c r="A123" s="29">
        <v>16</v>
      </c>
      <c r="B123" s="22">
        <v>52</v>
      </c>
      <c r="C123" s="25"/>
      <c r="D123" s="24" t="s">
        <v>43</v>
      </c>
      <c r="E123" s="87">
        <f>+F123+G123</f>
        <v>1559</v>
      </c>
      <c r="F123" s="87">
        <f>+I123+L123+O123+R123</f>
        <v>462</v>
      </c>
      <c r="G123" s="87">
        <f>+J123+M123+P123+S123</f>
        <v>1097</v>
      </c>
      <c r="H123" s="87">
        <f>+I123+J123</f>
        <v>284</v>
      </c>
      <c r="I123" s="87">
        <f>SUM(I124:I125)</f>
        <v>94</v>
      </c>
      <c r="J123" s="87">
        <f>SUM(J124:J125)</f>
        <v>190</v>
      </c>
      <c r="K123" s="87">
        <f>+L123+M123</f>
        <v>490</v>
      </c>
      <c r="L123" s="87">
        <f>SUM(L124:L125)</f>
        <v>165</v>
      </c>
      <c r="M123" s="87">
        <f>SUM(M124:M125)</f>
        <v>325</v>
      </c>
      <c r="N123" s="87">
        <f>+O123+P123</f>
        <v>687</v>
      </c>
      <c r="O123" s="87">
        <f>SUM(O124:O125)</f>
        <v>171</v>
      </c>
      <c r="P123" s="87">
        <f>SUM(P124:P125)</f>
        <v>516</v>
      </c>
      <c r="Q123" s="87">
        <f>+R123+S123</f>
        <v>98</v>
      </c>
      <c r="R123" s="87">
        <f>SUM(R124:R125)</f>
        <v>32</v>
      </c>
      <c r="S123" s="87">
        <f>SUM(S124:S125)</f>
        <v>66</v>
      </c>
    </row>
    <row r="124" spans="1:19" x14ac:dyDescent="0.3">
      <c r="A124" s="120"/>
      <c r="B124" s="126"/>
      <c r="C124" s="58">
        <v>14</v>
      </c>
      <c r="D124" s="26" t="s">
        <v>56</v>
      </c>
      <c r="E124" s="37">
        <f t="shared" ref="E124:E125" si="98">+F124+G124</f>
        <v>853</v>
      </c>
      <c r="F124" s="37">
        <f t="shared" ref="F124:G125" si="99">+I124+L124+O124+R124</f>
        <v>220</v>
      </c>
      <c r="G124" s="37">
        <f t="shared" si="99"/>
        <v>633</v>
      </c>
      <c r="H124" s="37">
        <f t="shared" ref="H124:H125" si="100">+I124+J124</f>
        <v>126</v>
      </c>
      <c r="I124" s="37">
        <v>39</v>
      </c>
      <c r="J124" s="37">
        <v>87</v>
      </c>
      <c r="K124" s="37">
        <f t="shared" ref="K124:K125" si="101">+L124+M124</f>
        <v>416</v>
      </c>
      <c r="L124" s="37">
        <v>128</v>
      </c>
      <c r="M124" s="37">
        <v>288</v>
      </c>
      <c r="N124" s="37">
        <f t="shared" ref="N124:N125" si="102">+O124+P124</f>
        <v>213</v>
      </c>
      <c r="O124" s="37">
        <v>21</v>
      </c>
      <c r="P124" s="37">
        <v>192</v>
      </c>
      <c r="Q124" s="37">
        <f t="shared" ref="Q124:Q125" si="103">+R124+S124</f>
        <v>98</v>
      </c>
      <c r="R124" s="37">
        <v>32</v>
      </c>
      <c r="S124" s="37">
        <v>66</v>
      </c>
    </row>
    <row r="125" spans="1:19" x14ac:dyDescent="0.3">
      <c r="A125" s="122"/>
      <c r="B125" s="127"/>
      <c r="C125" s="58">
        <v>97</v>
      </c>
      <c r="D125" s="19" t="s">
        <v>23</v>
      </c>
      <c r="E125" s="37">
        <f t="shared" si="98"/>
        <v>706</v>
      </c>
      <c r="F125" s="37">
        <f t="shared" si="99"/>
        <v>242</v>
      </c>
      <c r="G125" s="37">
        <f t="shared" si="99"/>
        <v>464</v>
      </c>
      <c r="H125" s="37">
        <f t="shared" si="100"/>
        <v>158</v>
      </c>
      <c r="I125" s="37">
        <v>55</v>
      </c>
      <c r="J125" s="37">
        <v>103</v>
      </c>
      <c r="K125" s="37">
        <f t="shared" si="101"/>
        <v>74</v>
      </c>
      <c r="L125" s="37">
        <v>37</v>
      </c>
      <c r="M125" s="37">
        <v>37</v>
      </c>
      <c r="N125" s="37">
        <f t="shared" si="102"/>
        <v>474</v>
      </c>
      <c r="O125" s="37">
        <v>150</v>
      </c>
      <c r="P125" s="37">
        <v>324</v>
      </c>
      <c r="Q125" s="37">
        <f t="shared" si="103"/>
        <v>0</v>
      </c>
      <c r="R125" s="37">
        <v>0</v>
      </c>
      <c r="S125" s="37">
        <v>0</v>
      </c>
    </row>
    <row r="126" spans="1:19" x14ac:dyDescent="0.3">
      <c r="A126" s="29">
        <v>17</v>
      </c>
      <c r="B126" s="22">
        <v>54</v>
      </c>
      <c r="C126" s="25"/>
      <c r="D126" s="24" t="s">
        <v>44</v>
      </c>
      <c r="E126" s="49">
        <f>+F126+G126</f>
        <v>3188</v>
      </c>
      <c r="F126" s="49">
        <f>+I126+L126+O126+R126</f>
        <v>1155</v>
      </c>
      <c r="G126" s="49">
        <f>+J126+M126+P126+S126</f>
        <v>2033</v>
      </c>
      <c r="H126" s="49">
        <f>+I126+J126</f>
        <v>255</v>
      </c>
      <c r="I126" s="49">
        <f>SUM(I127:I127)</f>
        <v>91</v>
      </c>
      <c r="J126" s="49">
        <f>SUM(J127:J127)</f>
        <v>164</v>
      </c>
      <c r="K126" s="49">
        <f>+L126+M126</f>
        <v>528</v>
      </c>
      <c r="L126" s="49">
        <f>SUM(L127:L127)</f>
        <v>196</v>
      </c>
      <c r="M126" s="49">
        <f>SUM(M127:M127)</f>
        <v>332</v>
      </c>
      <c r="N126" s="49">
        <f>+O126+P126</f>
        <v>1525</v>
      </c>
      <c r="O126" s="49">
        <f>SUM(O127:O127)</f>
        <v>568</v>
      </c>
      <c r="P126" s="49">
        <f>SUM(P127:P127)</f>
        <v>957</v>
      </c>
      <c r="Q126" s="49">
        <f>+R126+S126</f>
        <v>880</v>
      </c>
      <c r="R126" s="49">
        <f>SUM(R127:R127)</f>
        <v>300</v>
      </c>
      <c r="S126" s="49">
        <f>SUM(S127:S127)</f>
        <v>580</v>
      </c>
    </row>
    <row r="127" spans="1:19" x14ac:dyDescent="0.3">
      <c r="A127" s="84"/>
      <c r="B127" s="101"/>
      <c r="C127" s="58">
        <v>28</v>
      </c>
      <c r="D127" s="26" t="s">
        <v>53</v>
      </c>
      <c r="E127" s="46">
        <f t="shared" ref="E127" si="104">+F127+G127</f>
        <v>3188</v>
      </c>
      <c r="F127" s="46">
        <f t="shared" ref="F127:G127" si="105">+I127+L127+O127+R127</f>
        <v>1155</v>
      </c>
      <c r="G127" s="46">
        <f t="shared" si="105"/>
        <v>2033</v>
      </c>
      <c r="H127" s="46">
        <f t="shared" ref="H127" si="106">+I127+J127</f>
        <v>255</v>
      </c>
      <c r="I127" s="46">
        <v>91</v>
      </c>
      <c r="J127" s="46">
        <v>164</v>
      </c>
      <c r="K127" s="46">
        <f t="shared" ref="K127" si="107">+L127+M127</f>
        <v>528</v>
      </c>
      <c r="L127" s="46">
        <v>196</v>
      </c>
      <c r="M127" s="46">
        <v>332</v>
      </c>
      <c r="N127" s="46">
        <f t="shared" ref="N127" si="108">+O127+P127</f>
        <v>1525</v>
      </c>
      <c r="O127" s="46">
        <v>568</v>
      </c>
      <c r="P127" s="46">
        <v>957</v>
      </c>
      <c r="Q127" s="46">
        <f t="shared" ref="Q127" si="109">+R127+S127</f>
        <v>880</v>
      </c>
      <c r="R127" s="46">
        <v>300</v>
      </c>
      <c r="S127" s="46">
        <v>580</v>
      </c>
    </row>
    <row r="128" spans="1:19" x14ac:dyDescent="0.3">
      <c r="A128" s="29">
        <v>18</v>
      </c>
      <c r="B128" s="22">
        <v>55</v>
      </c>
      <c r="C128" s="25"/>
      <c r="D128" s="24" t="s">
        <v>45</v>
      </c>
      <c r="E128" s="49">
        <f>+F128+G128</f>
        <v>265</v>
      </c>
      <c r="F128" s="49">
        <f>+I128+L128+O128+R128</f>
        <v>109</v>
      </c>
      <c r="G128" s="49">
        <f>+J128+M128+P128+S128</f>
        <v>156</v>
      </c>
      <c r="H128" s="49">
        <f>+I128+J128</f>
        <v>63</v>
      </c>
      <c r="I128" s="49">
        <f>+I129</f>
        <v>27</v>
      </c>
      <c r="J128" s="49">
        <f>+J129</f>
        <v>36</v>
      </c>
      <c r="K128" s="49">
        <f>+L128+M128</f>
        <v>56</v>
      </c>
      <c r="L128" s="49">
        <f>+L129</f>
        <v>27</v>
      </c>
      <c r="M128" s="49">
        <f>+M129</f>
        <v>29</v>
      </c>
      <c r="N128" s="49">
        <f>+O128+P128</f>
        <v>79</v>
      </c>
      <c r="O128" s="49">
        <f>+O129</f>
        <v>27</v>
      </c>
      <c r="P128" s="49">
        <f>+P129</f>
        <v>52</v>
      </c>
      <c r="Q128" s="49">
        <f>+R128+S128</f>
        <v>67</v>
      </c>
      <c r="R128" s="49">
        <f>+R129</f>
        <v>28</v>
      </c>
      <c r="S128" s="49">
        <f>+S129</f>
        <v>39</v>
      </c>
    </row>
    <row r="129" spans="1:19" x14ac:dyDescent="0.3">
      <c r="A129" s="84"/>
      <c r="B129" s="101"/>
      <c r="C129" s="58">
        <v>16</v>
      </c>
      <c r="D129" s="18" t="s">
        <v>74</v>
      </c>
      <c r="E129" s="46">
        <f t="shared" ref="E129" si="110">+F129+G129</f>
        <v>265</v>
      </c>
      <c r="F129" s="46">
        <f t="shared" ref="F129:G129" si="111">+I129+L129+O129+R129</f>
        <v>109</v>
      </c>
      <c r="G129" s="46">
        <f t="shared" si="111"/>
        <v>156</v>
      </c>
      <c r="H129" s="46">
        <f t="shared" ref="H129" si="112">+I129+J129</f>
        <v>63</v>
      </c>
      <c r="I129" s="46">
        <v>27</v>
      </c>
      <c r="J129" s="46">
        <v>36</v>
      </c>
      <c r="K129" s="46">
        <f t="shared" ref="K129" si="113">+L129+M129</f>
        <v>56</v>
      </c>
      <c r="L129" s="46">
        <v>27</v>
      </c>
      <c r="M129" s="46">
        <v>29</v>
      </c>
      <c r="N129" s="46">
        <f t="shared" ref="N129" si="114">+O129+P129</f>
        <v>79</v>
      </c>
      <c r="O129" s="46">
        <v>27</v>
      </c>
      <c r="P129" s="46">
        <v>52</v>
      </c>
      <c r="Q129" s="46">
        <f t="shared" ref="Q129" si="115">+R129+S129</f>
        <v>67</v>
      </c>
      <c r="R129" s="46">
        <v>28</v>
      </c>
      <c r="S129" s="46">
        <v>39</v>
      </c>
    </row>
    <row r="130" spans="1:19" ht="37.5" x14ac:dyDescent="0.3">
      <c r="A130" s="29">
        <v>19</v>
      </c>
      <c r="B130" s="29">
        <v>171</v>
      </c>
      <c r="C130" s="25"/>
      <c r="D130" s="24" t="s">
        <v>46</v>
      </c>
      <c r="E130" s="31">
        <f>+F130+G130</f>
        <v>523</v>
      </c>
      <c r="F130" s="31">
        <f>+I130+L130+O130+R130</f>
        <v>216</v>
      </c>
      <c r="G130" s="31">
        <f>+J130+M130+P130+S130</f>
        <v>307</v>
      </c>
      <c r="H130" s="31">
        <f>+I130+J130</f>
        <v>59</v>
      </c>
      <c r="I130" s="31">
        <f>SUM(I131:I144)</f>
        <v>15</v>
      </c>
      <c r="J130" s="31">
        <f>SUM(J131:J144)</f>
        <v>44</v>
      </c>
      <c r="K130" s="31">
        <f>+L130+M130</f>
        <v>91</v>
      </c>
      <c r="L130" s="31">
        <f>SUM(L131:L144)</f>
        <v>41</v>
      </c>
      <c r="M130" s="31">
        <f>SUM(M131:M144)</f>
        <v>50</v>
      </c>
      <c r="N130" s="31">
        <f>+O130+P130</f>
        <v>277</v>
      </c>
      <c r="O130" s="31">
        <f>SUM(O131:O144)</f>
        <v>116</v>
      </c>
      <c r="P130" s="31">
        <f>SUM(P131:P144)</f>
        <v>161</v>
      </c>
      <c r="Q130" s="31">
        <f>+R130+S130</f>
        <v>96</v>
      </c>
      <c r="R130" s="31">
        <f>SUM(R131:R144)</f>
        <v>44</v>
      </c>
      <c r="S130" s="31">
        <f>SUM(S131:S144)</f>
        <v>52</v>
      </c>
    </row>
    <row r="131" spans="1:19" x14ac:dyDescent="0.3">
      <c r="A131" s="120"/>
      <c r="B131" s="123"/>
      <c r="C131" s="58">
        <v>3</v>
      </c>
      <c r="D131" s="63" t="s">
        <v>82</v>
      </c>
      <c r="E131" s="46">
        <f t="shared" ref="E131:E144" si="116">+F131+G131</f>
        <v>18</v>
      </c>
      <c r="F131" s="46">
        <f t="shared" ref="F131:G144" si="117">+I131+L131+O131+R131</f>
        <v>8</v>
      </c>
      <c r="G131" s="46">
        <f t="shared" si="117"/>
        <v>10</v>
      </c>
      <c r="H131" s="46">
        <f t="shared" ref="H131:H144" si="118">+I131+J131</f>
        <v>0</v>
      </c>
      <c r="I131" s="46">
        <v>0</v>
      </c>
      <c r="J131" s="46">
        <v>0</v>
      </c>
      <c r="K131" s="46">
        <f t="shared" ref="K131:K144" si="119">+L131+M131</f>
        <v>0</v>
      </c>
      <c r="L131" s="46">
        <v>0</v>
      </c>
      <c r="M131" s="46">
        <v>0</v>
      </c>
      <c r="N131" s="46">
        <f t="shared" ref="N131:N144" si="120">+O131+P131</f>
        <v>16</v>
      </c>
      <c r="O131" s="46">
        <v>7</v>
      </c>
      <c r="P131" s="46">
        <v>9</v>
      </c>
      <c r="Q131" s="46">
        <f t="shared" ref="Q131:Q144" si="121">+R131+S131</f>
        <v>2</v>
      </c>
      <c r="R131" s="46">
        <v>1</v>
      </c>
      <c r="S131" s="46">
        <v>1</v>
      </c>
    </row>
    <row r="132" spans="1:19" x14ac:dyDescent="0.3">
      <c r="A132" s="121"/>
      <c r="B132" s="124"/>
      <c r="C132" s="57">
        <v>11</v>
      </c>
      <c r="D132" s="17" t="s">
        <v>58</v>
      </c>
      <c r="E132" s="46">
        <f t="shared" si="116"/>
        <v>4</v>
      </c>
      <c r="F132" s="46">
        <f t="shared" si="117"/>
        <v>2</v>
      </c>
      <c r="G132" s="46">
        <f t="shared" si="117"/>
        <v>2</v>
      </c>
      <c r="H132" s="46">
        <f t="shared" si="118"/>
        <v>0</v>
      </c>
      <c r="I132" s="46">
        <v>0</v>
      </c>
      <c r="J132" s="46">
        <v>0</v>
      </c>
      <c r="K132" s="46">
        <f t="shared" si="119"/>
        <v>0</v>
      </c>
      <c r="L132" s="46">
        <v>0</v>
      </c>
      <c r="M132" s="46">
        <v>0</v>
      </c>
      <c r="N132" s="46">
        <f t="shared" si="120"/>
        <v>3</v>
      </c>
      <c r="O132" s="46">
        <v>1</v>
      </c>
      <c r="P132" s="46">
        <v>2</v>
      </c>
      <c r="Q132" s="46">
        <f t="shared" si="121"/>
        <v>1</v>
      </c>
      <c r="R132" s="46">
        <v>1</v>
      </c>
      <c r="S132" s="46">
        <v>0</v>
      </c>
    </row>
    <row r="133" spans="1:19" x14ac:dyDescent="0.3">
      <c r="A133" s="121"/>
      <c r="B133" s="124"/>
      <c r="C133" s="112">
        <v>12</v>
      </c>
      <c r="D133" s="17" t="s">
        <v>59</v>
      </c>
      <c r="E133" s="46">
        <f t="shared" si="116"/>
        <v>3</v>
      </c>
      <c r="F133" s="46">
        <f t="shared" si="117"/>
        <v>0</v>
      </c>
      <c r="G133" s="46">
        <f t="shared" si="117"/>
        <v>3</v>
      </c>
      <c r="H133" s="46">
        <f t="shared" si="118"/>
        <v>0</v>
      </c>
      <c r="I133" s="46">
        <v>0</v>
      </c>
      <c r="J133" s="46">
        <v>0</v>
      </c>
      <c r="K133" s="46">
        <f t="shared" si="119"/>
        <v>0</v>
      </c>
      <c r="L133" s="46">
        <v>0</v>
      </c>
      <c r="M133" s="46">
        <v>0</v>
      </c>
      <c r="N133" s="46">
        <f t="shared" si="120"/>
        <v>3</v>
      </c>
      <c r="O133" s="46">
        <v>0</v>
      </c>
      <c r="P133" s="46">
        <v>3</v>
      </c>
      <c r="Q133" s="46">
        <f t="shared" si="121"/>
        <v>0</v>
      </c>
      <c r="R133" s="46">
        <v>0</v>
      </c>
      <c r="S133" s="46">
        <v>0</v>
      </c>
    </row>
    <row r="134" spans="1:19" x14ac:dyDescent="0.3">
      <c r="A134" s="121"/>
      <c r="B134" s="124"/>
      <c r="C134" s="57">
        <v>29</v>
      </c>
      <c r="D134" s="17" t="s">
        <v>19</v>
      </c>
      <c r="E134" s="46">
        <f t="shared" si="116"/>
        <v>47</v>
      </c>
      <c r="F134" s="46">
        <f t="shared" si="117"/>
        <v>17</v>
      </c>
      <c r="G134" s="46">
        <f t="shared" si="117"/>
        <v>30</v>
      </c>
      <c r="H134" s="46">
        <f t="shared" si="118"/>
        <v>9</v>
      </c>
      <c r="I134" s="46">
        <v>1</v>
      </c>
      <c r="J134" s="46">
        <v>8</v>
      </c>
      <c r="K134" s="46">
        <f t="shared" si="119"/>
        <v>21</v>
      </c>
      <c r="L134" s="46">
        <v>10</v>
      </c>
      <c r="M134" s="46">
        <v>11</v>
      </c>
      <c r="N134" s="46">
        <f t="shared" si="120"/>
        <v>15</v>
      </c>
      <c r="O134" s="46">
        <v>5</v>
      </c>
      <c r="P134" s="46">
        <v>10</v>
      </c>
      <c r="Q134" s="46">
        <f t="shared" si="121"/>
        <v>2</v>
      </c>
      <c r="R134" s="46">
        <v>1</v>
      </c>
      <c r="S134" s="46">
        <v>1</v>
      </c>
    </row>
    <row r="135" spans="1:19" x14ac:dyDescent="0.3">
      <c r="A135" s="121"/>
      <c r="B135" s="124"/>
      <c r="C135" s="112">
        <v>53</v>
      </c>
      <c r="D135" s="17" t="s">
        <v>20</v>
      </c>
      <c r="E135" s="46">
        <f t="shared" si="116"/>
        <v>3</v>
      </c>
      <c r="F135" s="46">
        <f t="shared" si="117"/>
        <v>1</v>
      </c>
      <c r="G135" s="46">
        <f t="shared" si="117"/>
        <v>2</v>
      </c>
      <c r="H135" s="46">
        <f t="shared" si="118"/>
        <v>0</v>
      </c>
      <c r="I135" s="46">
        <v>0</v>
      </c>
      <c r="J135" s="46">
        <v>0</v>
      </c>
      <c r="K135" s="46">
        <f t="shared" si="119"/>
        <v>0</v>
      </c>
      <c r="L135" s="46">
        <v>0</v>
      </c>
      <c r="M135" s="46">
        <v>0</v>
      </c>
      <c r="N135" s="46">
        <f t="shared" si="120"/>
        <v>3</v>
      </c>
      <c r="O135" s="46">
        <v>1</v>
      </c>
      <c r="P135" s="46">
        <v>2</v>
      </c>
      <c r="Q135" s="46">
        <f t="shared" si="121"/>
        <v>0</v>
      </c>
      <c r="R135" s="46">
        <v>0</v>
      </c>
      <c r="S135" s="46">
        <v>0</v>
      </c>
    </row>
    <row r="136" spans="1:19" x14ac:dyDescent="0.3">
      <c r="A136" s="121"/>
      <c r="B136" s="124"/>
      <c r="C136" s="57">
        <v>54</v>
      </c>
      <c r="D136" s="17" t="s">
        <v>61</v>
      </c>
      <c r="E136" s="46">
        <f t="shared" si="116"/>
        <v>24</v>
      </c>
      <c r="F136" s="46">
        <f t="shared" si="117"/>
        <v>9</v>
      </c>
      <c r="G136" s="46">
        <f t="shared" si="117"/>
        <v>15</v>
      </c>
      <c r="H136" s="46">
        <f t="shared" si="118"/>
        <v>6</v>
      </c>
      <c r="I136" s="46">
        <v>1</v>
      </c>
      <c r="J136" s="46">
        <v>5</v>
      </c>
      <c r="K136" s="46">
        <f t="shared" si="119"/>
        <v>7</v>
      </c>
      <c r="L136" s="46">
        <v>4</v>
      </c>
      <c r="M136" s="46">
        <v>3</v>
      </c>
      <c r="N136" s="46">
        <f t="shared" si="120"/>
        <v>9</v>
      </c>
      <c r="O136" s="46">
        <v>3</v>
      </c>
      <c r="P136" s="46">
        <v>6</v>
      </c>
      <c r="Q136" s="46">
        <f t="shared" si="121"/>
        <v>2</v>
      </c>
      <c r="R136" s="46">
        <v>1</v>
      </c>
      <c r="S136" s="46">
        <v>1</v>
      </c>
    </row>
    <row r="137" spans="1:19" x14ac:dyDescent="0.3">
      <c r="A137" s="121"/>
      <c r="B137" s="124"/>
      <c r="C137" s="57">
        <v>75</v>
      </c>
      <c r="D137" s="17" t="s">
        <v>65</v>
      </c>
      <c r="E137" s="46">
        <f t="shared" si="116"/>
        <v>6</v>
      </c>
      <c r="F137" s="46">
        <f t="shared" si="117"/>
        <v>3</v>
      </c>
      <c r="G137" s="46">
        <f t="shared" si="117"/>
        <v>3</v>
      </c>
      <c r="H137" s="46">
        <f t="shared" si="118"/>
        <v>0</v>
      </c>
      <c r="I137" s="46">
        <v>0</v>
      </c>
      <c r="J137" s="46">
        <v>0</v>
      </c>
      <c r="K137" s="46">
        <f t="shared" si="119"/>
        <v>0</v>
      </c>
      <c r="L137" s="46">
        <v>0</v>
      </c>
      <c r="M137" s="46">
        <v>0</v>
      </c>
      <c r="N137" s="46">
        <f t="shared" si="120"/>
        <v>5</v>
      </c>
      <c r="O137" s="46">
        <v>2</v>
      </c>
      <c r="P137" s="46">
        <v>3</v>
      </c>
      <c r="Q137" s="46">
        <f t="shared" si="121"/>
        <v>1</v>
      </c>
      <c r="R137" s="46">
        <v>1</v>
      </c>
      <c r="S137" s="46">
        <v>0</v>
      </c>
    </row>
    <row r="138" spans="1:19" x14ac:dyDescent="0.3">
      <c r="A138" s="121"/>
      <c r="B138" s="124"/>
      <c r="C138" s="57">
        <v>81</v>
      </c>
      <c r="D138" s="17" t="s">
        <v>67</v>
      </c>
      <c r="E138" s="46">
        <f t="shared" si="116"/>
        <v>101</v>
      </c>
      <c r="F138" s="46">
        <f t="shared" si="117"/>
        <v>46</v>
      </c>
      <c r="G138" s="46">
        <f t="shared" si="117"/>
        <v>55</v>
      </c>
      <c r="H138" s="46">
        <f t="shared" si="118"/>
        <v>0</v>
      </c>
      <c r="I138" s="46">
        <v>0</v>
      </c>
      <c r="J138" s="46">
        <v>0</v>
      </c>
      <c r="K138" s="46">
        <f t="shared" si="119"/>
        <v>0</v>
      </c>
      <c r="L138" s="46">
        <v>0</v>
      </c>
      <c r="M138" s="46">
        <v>0</v>
      </c>
      <c r="N138" s="46">
        <f t="shared" si="120"/>
        <v>71</v>
      </c>
      <c r="O138" s="46">
        <v>33</v>
      </c>
      <c r="P138" s="46">
        <v>38</v>
      </c>
      <c r="Q138" s="46">
        <f t="shared" si="121"/>
        <v>30</v>
      </c>
      <c r="R138" s="46">
        <v>13</v>
      </c>
      <c r="S138" s="46">
        <v>17</v>
      </c>
    </row>
    <row r="139" spans="1:19" x14ac:dyDescent="0.3">
      <c r="A139" s="121"/>
      <c r="B139" s="124"/>
      <c r="C139" s="58">
        <v>97</v>
      </c>
      <c r="D139" s="19" t="s">
        <v>23</v>
      </c>
      <c r="E139" s="46">
        <f t="shared" si="116"/>
        <v>23</v>
      </c>
      <c r="F139" s="46">
        <f t="shared" si="117"/>
        <v>6</v>
      </c>
      <c r="G139" s="46">
        <f t="shared" si="117"/>
        <v>17</v>
      </c>
      <c r="H139" s="46">
        <f t="shared" si="118"/>
        <v>1</v>
      </c>
      <c r="I139" s="46">
        <v>0</v>
      </c>
      <c r="J139" s="46">
        <v>1</v>
      </c>
      <c r="K139" s="46">
        <f t="shared" si="119"/>
        <v>1</v>
      </c>
      <c r="L139" s="46">
        <v>0</v>
      </c>
      <c r="M139" s="46">
        <v>1</v>
      </c>
      <c r="N139" s="46">
        <f t="shared" si="120"/>
        <v>17</v>
      </c>
      <c r="O139" s="46">
        <v>4</v>
      </c>
      <c r="P139" s="46">
        <v>13</v>
      </c>
      <c r="Q139" s="46">
        <f t="shared" si="121"/>
        <v>4</v>
      </c>
      <c r="R139" s="46">
        <v>2</v>
      </c>
      <c r="S139" s="46">
        <v>2</v>
      </c>
    </row>
    <row r="140" spans="1:19" x14ac:dyDescent="0.3">
      <c r="A140" s="121"/>
      <c r="B140" s="124"/>
      <c r="C140" s="57">
        <v>100</v>
      </c>
      <c r="D140" s="17" t="s">
        <v>10</v>
      </c>
      <c r="E140" s="46">
        <f t="shared" si="116"/>
        <v>90</v>
      </c>
      <c r="F140" s="46">
        <f t="shared" si="117"/>
        <v>36</v>
      </c>
      <c r="G140" s="46">
        <f t="shared" si="117"/>
        <v>54</v>
      </c>
      <c r="H140" s="46">
        <f t="shared" si="118"/>
        <v>16</v>
      </c>
      <c r="I140" s="46">
        <v>6</v>
      </c>
      <c r="J140" s="46">
        <v>10</v>
      </c>
      <c r="K140" s="46">
        <f t="shared" si="119"/>
        <v>11</v>
      </c>
      <c r="L140" s="46">
        <v>3</v>
      </c>
      <c r="M140" s="46">
        <v>8</v>
      </c>
      <c r="N140" s="46">
        <f t="shared" si="120"/>
        <v>45</v>
      </c>
      <c r="O140" s="46">
        <v>19</v>
      </c>
      <c r="P140" s="46">
        <v>26</v>
      </c>
      <c r="Q140" s="46">
        <f t="shared" si="121"/>
        <v>18</v>
      </c>
      <c r="R140" s="46">
        <v>8</v>
      </c>
      <c r="S140" s="46">
        <v>10</v>
      </c>
    </row>
    <row r="141" spans="1:19" x14ac:dyDescent="0.3">
      <c r="A141" s="121"/>
      <c r="B141" s="124"/>
      <c r="C141" s="57">
        <v>108</v>
      </c>
      <c r="D141" s="17" t="s">
        <v>69</v>
      </c>
      <c r="E141" s="46">
        <f t="shared" si="116"/>
        <v>8</v>
      </c>
      <c r="F141" s="46">
        <f t="shared" si="117"/>
        <v>4</v>
      </c>
      <c r="G141" s="46">
        <f t="shared" si="117"/>
        <v>4</v>
      </c>
      <c r="H141" s="46">
        <f t="shared" si="118"/>
        <v>0</v>
      </c>
      <c r="I141" s="46">
        <v>0</v>
      </c>
      <c r="J141" s="46">
        <v>0</v>
      </c>
      <c r="K141" s="46">
        <f t="shared" si="119"/>
        <v>0</v>
      </c>
      <c r="L141" s="46">
        <v>0</v>
      </c>
      <c r="M141" s="46">
        <v>0</v>
      </c>
      <c r="N141" s="46">
        <f t="shared" si="120"/>
        <v>6</v>
      </c>
      <c r="O141" s="46">
        <v>3</v>
      </c>
      <c r="P141" s="46">
        <v>3</v>
      </c>
      <c r="Q141" s="46">
        <f t="shared" si="121"/>
        <v>2</v>
      </c>
      <c r="R141" s="46">
        <v>1</v>
      </c>
      <c r="S141" s="46">
        <v>1</v>
      </c>
    </row>
    <row r="142" spans="1:19" x14ac:dyDescent="0.3">
      <c r="A142" s="121"/>
      <c r="B142" s="124"/>
      <c r="C142" s="57">
        <v>112</v>
      </c>
      <c r="D142" s="17" t="s">
        <v>21</v>
      </c>
      <c r="E142" s="46">
        <f t="shared" si="116"/>
        <v>128</v>
      </c>
      <c r="F142" s="46">
        <f t="shared" si="117"/>
        <v>54</v>
      </c>
      <c r="G142" s="46">
        <f t="shared" si="117"/>
        <v>74</v>
      </c>
      <c r="H142" s="46">
        <f t="shared" si="118"/>
        <v>27</v>
      </c>
      <c r="I142" s="46">
        <v>7</v>
      </c>
      <c r="J142" s="46">
        <v>20</v>
      </c>
      <c r="K142" s="46">
        <f t="shared" si="119"/>
        <v>51</v>
      </c>
      <c r="L142" s="46">
        <v>24</v>
      </c>
      <c r="M142" s="46">
        <v>27</v>
      </c>
      <c r="N142" s="46">
        <f t="shared" si="120"/>
        <v>35</v>
      </c>
      <c r="O142" s="46">
        <v>16</v>
      </c>
      <c r="P142" s="46">
        <v>19</v>
      </c>
      <c r="Q142" s="46">
        <f t="shared" si="121"/>
        <v>15</v>
      </c>
      <c r="R142" s="46">
        <v>7</v>
      </c>
      <c r="S142" s="46">
        <v>8</v>
      </c>
    </row>
    <row r="143" spans="1:19" x14ac:dyDescent="0.3">
      <c r="A143" s="121"/>
      <c r="B143" s="124"/>
      <c r="C143" s="57">
        <v>113</v>
      </c>
      <c r="D143" s="17" t="s">
        <v>83</v>
      </c>
      <c r="E143" s="46">
        <f t="shared" si="116"/>
        <v>67</v>
      </c>
      <c r="F143" s="46">
        <f t="shared" si="117"/>
        <v>30</v>
      </c>
      <c r="G143" s="46">
        <f t="shared" si="117"/>
        <v>37</v>
      </c>
      <c r="H143" s="46">
        <f t="shared" si="118"/>
        <v>0</v>
      </c>
      <c r="I143" s="46">
        <v>0</v>
      </c>
      <c r="J143" s="46">
        <v>0</v>
      </c>
      <c r="K143" s="46">
        <f t="shared" si="119"/>
        <v>0</v>
      </c>
      <c r="L143" s="46">
        <v>0</v>
      </c>
      <c r="M143" s="46">
        <v>0</v>
      </c>
      <c r="N143" s="46">
        <f t="shared" si="120"/>
        <v>48</v>
      </c>
      <c r="O143" s="46">
        <v>22</v>
      </c>
      <c r="P143" s="46">
        <v>26</v>
      </c>
      <c r="Q143" s="46">
        <f t="shared" si="121"/>
        <v>19</v>
      </c>
      <c r="R143" s="46">
        <v>8</v>
      </c>
      <c r="S143" s="46">
        <v>11</v>
      </c>
    </row>
    <row r="144" spans="1:19" x14ac:dyDescent="0.3">
      <c r="A144" s="121"/>
      <c r="B144" s="124"/>
      <c r="C144" s="113">
        <v>114</v>
      </c>
      <c r="D144" s="17" t="s">
        <v>70</v>
      </c>
      <c r="E144" s="46">
        <f t="shared" si="116"/>
        <v>1</v>
      </c>
      <c r="F144" s="46">
        <f t="shared" si="117"/>
        <v>0</v>
      </c>
      <c r="G144" s="46">
        <f t="shared" si="117"/>
        <v>1</v>
      </c>
      <c r="H144" s="46">
        <f t="shared" si="118"/>
        <v>0</v>
      </c>
      <c r="I144" s="46">
        <v>0</v>
      </c>
      <c r="J144" s="46">
        <v>0</v>
      </c>
      <c r="K144" s="46">
        <f t="shared" si="119"/>
        <v>0</v>
      </c>
      <c r="L144" s="46">
        <v>0</v>
      </c>
      <c r="M144" s="46">
        <v>0</v>
      </c>
      <c r="N144" s="46">
        <f t="shared" si="120"/>
        <v>1</v>
      </c>
      <c r="O144" s="46">
        <v>0</v>
      </c>
      <c r="P144" s="46">
        <v>1</v>
      </c>
      <c r="Q144" s="46">
        <f t="shared" si="121"/>
        <v>0</v>
      </c>
      <c r="R144" s="46">
        <v>0</v>
      </c>
      <c r="S144" s="46">
        <v>0</v>
      </c>
    </row>
    <row r="145" spans="1:19" x14ac:dyDescent="0.3">
      <c r="A145" s="29">
        <v>20</v>
      </c>
      <c r="B145" s="22">
        <v>188</v>
      </c>
      <c r="C145" s="25"/>
      <c r="D145" s="24" t="s">
        <v>47</v>
      </c>
      <c r="E145" s="49">
        <f>+F145+G145</f>
        <v>7846</v>
      </c>
      <c r="F145" s="49">
        <f t="shared" ref="F145:G147" si="122">+I145+L145+O145+R145</f>
        <v>2386</v>
      </c>
      <c r="G145" s="49">
        <f t="shared" si="122"/>
        <v>5460</v>
      </c>
      <c r="H145" s="49">
        <f>+I145+J145</f>
        <v>453</v>
      </c>
      <c r="I145" s="49">
        <f>SUM(I146:I159)</f>
        <v>123</v>
      </c>
      <c r="J145" s="49">
        <f>SUM(J146:J159)</f>
        <v>330</v>
      </c>
      <c r="K145" s="49">
        <f>+L145+M145</f>
        <v>1965</v>
      </c>
      <c r="L145" s="49">
        <f>SUM(L146:L159)</f>
        <v>568</v>
      </c>
      <c r="M145" s="49">
        <f>SUM(M146:M159)</f>
        <v>1397</v>
      </c>
      <c r="N145" s="49">
        <f>+O145+P145</f>
        <v>3713</v>
      </c>
      <c r="O145" s="49">
        <f>SUM(O146:O159)</f>
        <v>1179</v>
      </c>
      <c r="P145" s="49">
        <f>SUM(P146:P159)</f>
        <v>2534</v>
      </c>
      <c r="Q145" s="49">
        <f>+R145+S145</f>
        <v>1715</v>
      </c>
      <c r="R145" s="49">
        <f>SUM(R146:R159)</f>
        <v>516</v>
      </c>
      <c r="S145" s="49">
        <f>SUM(S146:S159)</f>
        <v>1199</v>
      </c>
    </row>
    <row r="146" spans="1:19" x14ac:dyDescent="0.3">
      <c r="A146" s="129"/>
      <c r="B146" s="126"/>
      <c r="C146" s="107">
        <v>11</v>
      </c>
      <c r="D146" s="108" t="s">
        <v>58</v>
      </c>
      <c r="E146" s="46">
        <f>+F146+G146</f>
        <v>12</v>
      </c>
      <c r="F146" s="46">
        <f t="shared" si="122"/>
        <v>3</v>
      </c>
      <c r="G146" s="46">
        <f t="shared" si="122"/>
        <v>9</v>
      </c>
      <c r="H146" s="46">
        <f>+I146+J146</f>
        <v>0</v>
      </c>
      <c r="I146" s="46">
        <v>0</v>
      </c>
      <c r="J146" s="46">
        <v>0</v>
      </c>
      <c r="K146" s="46">
        <f>+L146+M146</f>
        <v>0</v>
      </c>
      <c r="L146" s="46">
        <v>0</v>
      </c>
      <c r="M146" s="46">
        <v>0</v>
      </c>
      <c r="N146" s="46">
        <f>+O146+P146</f>
        <v>8</v>
      </c>
      <c r="O146" s="46">
        <v>2</v>
      </c>
      <c r="P146" s="46">
        <v>6</v>
      </c>
      <c r="Q146" s="46">
        <f>+R146+S146</f>
        <v>4</v>
      </c>
      <c r="R146" s="46">
        <v>1</v>
      </c>
      <c r="S146" s="46">
        <v>3</v>
      </c>
    </row>
    <row r="147" spans="1:19" x14ac:dyDescent="0.3">
      <c r="A147" s="130"/>
      <c r="B147" s="128"/>
      <c r="C147" s="107">
        <v>16</v>
      </c>
      <c r="D147" s="108" t="s">
        <v>74</v>
      </c>
      <c r="E147" s="46">
        <f>+F147+G147</f>
        <v>13</v>
      </c>
      <c r="F147" s="46">
        <f t="shared" si="122"/>
        <v>4</v>
      </c>
      <c r="G147" s="46">
        <f t="shared" si="122"/>
        <v>9</v>
      </c>
      <c r="H147" s="46">
        <f>+I147+J147</f>
        <v>0</v>
      </c>
      <c r="I147" s="46">
        <v>0</v>
      </c>
      <c r="J147" s="46">
        <v>0</v>
      </c>
      <c r="K147" s="46">
        <f>+L147+M147</f>
        <v>2</v>
      </c>
      <c r="L147" s="46">
        <v>0</v>
      </c>
      <c r="M147" s="46">
        <v>2</v>
      </c>
      <c r="N147" s="46">
        <f>+O147+P147</f>
        <v>7</v>
      </c>
      <c r="O147" s="46">
        <v>3</v>
      </c>
      <c r="P147" s="46">
        <v>4</v>
      </c>
      <c r="Q147" s="46">
        <f>+R147+S147</f>
        <v>4</v>
      </c>
      <c r="R147" s="46">
        <v>1</v>
      </c>
      <c r="S147" s="46">
        <v>3</v>
      </c>
    </row>
    <row r="148" spans="1:19" x14ac:dyDescent="0.3">
      <c r="A148" s="130"/>
      <c r="B148" s="128"/>
      <c r="C148" s="105">
        <v>28</v>
      </c>
      <c r="D148" s="26" t="s">
        <v>53</v>
      </c>
      <c r="E148" s="46">
        <f t="shared" ref="E148:E159" si="123">+F148+G148</f>
        <v>1979</v>
      </c>
      <c r="F148" s="46">
        <f t="shared" ref="F148:G159" si="124">+I148+L148+O148+R148</f>
        <v>630</v>
      </c>
      <c r="G148" s="46">
        <f t="shared" si="124"/>
        <v>1349</v>
      </c>
      <c r="H148" s="46">
        <f t="shared" ref="H148:H159" si="125">+I148+J148</f>
        <v>311</v>
      </c>
      <c r="I148" s="46">
        <v>92</v>
      </c>
      <c r="J148" s="46">
        <v>219</v>
      </c>
      <c r="K148" s="46">
        <f t="shared" ref="K148:K159" si="126">+L148+M148</f>
        <v>504</v>
      </c>
      <c r="L148" s="46">
        <v>148</v>
      </c>
      <c r="M148" s="46">
        <v>356</v>
      </c>
      <c r="N148" s="46">
        <f t="shared" ref="N148:N159" si="127">+O148+P148</f>
        <v>864</v>
      </c>
      <c r="O148" s="46">
        <v>290</v>
      </c>
      <c r="P148" s="46">
        <v>574</v>
      </c>
      <c r="Q148" s="46">
        <f t="shared" ref="Q148:Q159" si="128">+R148+S148</f>
        <v>300</v>
      </c>
      <c r="R148" s="46">
        <v>100</v>
      </c>
      <c r="S148" s="46">
        <v>200</v>
      </c>
    </row>
    <row r="149" spans="1:19" x14ac:dyDescent="0.3">
      <c r="A149" s="130"/>
      <c r="B149" s="128"/>
      <c r="C149" s="104">
        <v>29</v>
      </c>
      <c r="D149" s="17" t="s">
        <v>19</v>
      </c>
      <c r="E149" s="46">
        <f t="shared" si="123"/>
        <v>1110</v>
      </c>
      <c r="F149" s="46">
        <f t="shared" si="124"/>
        <v>354</v>
      </c>
      <c r="G149" s="46">
        <f t="shared" si="124"/>
        <v>756</v>
      </c>
      <c r="H149" s="46">
        <f t="shared" si="125"/>
        <v>34</v>
      </c>
      <c r="I149" s="46">
        <v>8</v>
      </c>
      <c r="J149" s="46">
        <v>26</v>
      </c>
      <c r="K149" s="46">
        <f t="shared" si="126"/>
        <v>283</v>
      </c>
      <c r="L149" s="46">
        <v>95</v>
      </c>
      <c r="M149" s="46">
        <v>188</v>
      </c>
      <c r="N149" s="46">
        <f t="shared" si="127"/>
        <v>503</v>
      </c>
      <c r="O149" s="46">
        <v>161</v>
      </c>
      <c r="P149" s="46">
        <v>342</v>
      </c>
      <c r="Q149" s="46">
        <f t="shared" si="128"/>
        <v>290</v>
      </c>
      <c r="R149" s="46">
        <v>90</v>
      </c>
      <c r="S149" s="46">
        <v>200</v>
      </c>
    </row>
    <row r="150" spans="1:19" x14ac:dyDescent="0.3">
      <c r="A150" s="130"/>
      <c r="B150" s="128"/>
      <c r="C150" s="104">
        <v>53</v>
      </c>
      <c r="D150" s="17" t="s">
        <v>20</v>
      </c>
      <c r="E150" s="46">
        <f t="shared" si="123"/>
        <v>930</v>
      </c>
      <c r="F150" s="46">
        <f t="shared" si="124"/>
        <v>278</v>
      </c>
      <c r="G150" s="46">
        <f t="shared" si="124"/>
        <v>652</v>
      </c>
      <c r="H150" s="46">
        <f t="shared" si="125"/>
        <v>18</v>
      </c>
      <c r="I150" s="46">
        <v>6</v>
      </c>
      <c r="J150" s="46">
        <v>12</v>
      </c>
      <c r="K150" s="46">
        <f t="shared" si="126"/>
        <v>215</v>
      </c>
      <c r="L150" s="46">
        <v>75</v>
      </c>
      <c r="M150" s="46">
        <v>140</v>
      </c>
      <c r="N150" s="46">
        <f t="shared" si="127"/>
        <v>447</v>
      </c>
      <c r="O150" s="46">
        <v>127</v>
      </c>
      <c r="P150" s="46">
        <v>320</v>
      </c>
      <c r="Q150" s="46">
        <f t="shared" si="128"/>
        <v>250</v>
      </c>
      <c r="R150" s="46">
        <v>70</v>
      </c>
      <c r="S150" s="46">
        <v>180</v>
      </c>
    </row>
    <row r="151" spans="1:19" x14ac:dyDescent="0.3">
      <c r="A151" s="130"/>
      <c r="B151" s="128"/>
      <c r="C151" s="106">
        <v>55</v>
      </c>
      <c r="D151" s="17" t="s">
        <v>54</v>
      </c>
      <c r="E151" s="46">
        <f t="shared" si="123"/>
        <v>84</v>
      </c>
      <c r="F151" s="46">
        <f t="shared" si="124"/>
        <v>26</v>
      </c>
      <c r="G151" s="46">
        <f t="shared" si="124"/>
        <v>58</v>
      </c>
      <c r="H151" s="46">
        <f t="shared" si="125"/>
        <v>3</v>
      </c>
      <c r="I151" s="46">
        <v>0</v>
      </c>
      <c r="J151" s="46">
        <v>3</v>
      </c>
      <c r="K151" s="46">
        <f t="shared" si="126"/>
        <v>18</v>
      </c>
      <c r="L151" s="46">
        <v>4</v>
      </c>
      <c r="M151" s="46">
        <v>14</v>
      </c>
      <c r="N151" s="46">
        <f t="shared" si="127"/>
        <v>40</v>
      </c>
      <c r="O151" s="46">
        <v>14</v>
      </c>
      <c r="P151" s="46">
        <v>26</v>
      </c>
      <c r="Q151" s="46">
        <f t="shared" si="128"/>
        <v>23</v>
      </c>
      <c r="R151" s="46">
        <v>8</v>
      </c>
      <c r="S151" s="46">
        <v>15</v>
      </c>
    </row>
    <row r="152" spans="1:19" x14ac:dyDescent="0.3">
      <c r="A152" s="130"/>
      <c r="B152" s="128"/>
      <c r="C152" s="105">
        <v>68</v>
      </c>
      <c r="D152" s="18" t="s">
        <v>22</v>
      </c>
      <c r="E152" s="46">
        <f t="shared" si="123"/>
        <v>724</v>
      </c>
      <c r="F152" s="46">
        <f t="shared" si="124"/>
        <v>179</v>
      </c>
      <c r="G152" s="46">
        <f t="shared" si="124"/>
        <v>545</v>
      </c>
      <c r="H152" s="46">
        <f t="shared" si="125"/>
        <v>19</v>
      </c>
      <c r="I152" s="46">
        <v>4</v>
      </c>
      <c r="J152" s="46">
        <v>15</v>
      </c>
      <c r="K152" s="46">
        <f t="shared" si="126"/>
        <v>197</v>
      </c>
      <c r="L152" s="46">
        <v>38</v>
      </c>
      <c r="M152" s="46">
        <v>159</v>
      </c>
      <c r="N152" s="46">
        <f t="shared" si="127"/>
        <v>368</v>
      </c>
      <c r="O152" s="46">
        <v>97</v>
      </c>
      <c r="P152" s="46">
        <v>271</v>
      </c>
      <c r="Q152" s="46">
        <f t="shared" si="128"/>
        <v>140</v>
      </c>
      <c r="R152" s="46">
        <v>40</v>
      </c>
      <c r="S152" s="46">
        <v>100</v>
      </c>
    </row>
    <row r="153" spans="1:19" x14ac:dyDescent="0.3">
      <c r="A153" s="130"/>
      <c r="B153" s="128"/>
      <c r="C153" s="104">
        <v>75</v>
      </c>
      <c r="D153" s="17" t="s">
        <v>65</v>
      </c>
      <c r="E153" s="46">
        <f t="shared" si="123"/>
        <v>159</v>
      </c>
      <c r="F153" s="46">
        <f t="shared" si="124"/>
        <v>40</v>
      </c>
      <c r="G153" s="46">
        <f t="shared" si="124"/>
        <v>119</v>
      </c>
      <c r="H153" s="46">
        <f t="shared" si="125"/>
        <v>0</v>
      </c>
      <c r="I153" s="46">
        <v>0</v>
      </c>
      <c r="J153" s="46">
        <v>0</v>
      </c>
      <c r="K153" s="46">
        <f t="shared" si="126"/>
        <v>18</v>
      </c>
      <c r="L153" s="46">
        <v>4</v>
      </c>
      <c r="M153" s="46">
        <v>14</v>
      </c>
      <c r="N153" s="46">
        <f t="shared" si="127"/>
        <v>96</v>
      </c>
      <c r="O153" s="46">
        <v>26</v>
      </c>
      <c r="P153" s="46">
        <v>70</v>
      </c>
      <c r="Q153" s="46">
        <f t="shared" si="128"/>
        <v>45</v>
      </c>
      <c r="R153" s="46">
        <v>10</v>
      </c>
      <c r="S153" s="46">
        <v>35</v>
      </c>
    </row>
    <row r="154" spans="1:19" x14ac:dyDescent="0.3">
      <c r="A154" s="130"/>
      <c r="B154" s="128"/>
      <c r="C154" s="106">
        <v>77</v>
      </c>
      <c r="D154" s="17" t="s">
        <v>66</v>
      </c>
      <c r="E154" s="46">
        <f t="shared" si="123"/>
        <v>23</v>
      </c>
      <c r="F154" s="46">
        <f t="shared" si="124"/>
        <v>7</v>
      </c>
      <c r="G154" s="46">
        <f t="shared" si="124"/>
        <v>16</v>
      </c>
      <c r="H154" s="46">
        <f t="shared" si="125"/>
        <v>0</v>
      </c>
      <c r="I154" s="46">
        <v>0</v>
      </c>
      <c r="J154" s="46">
        <v>0</v>
      </c>
      <c r="K154" s="46">
        <f t="shared" si="126"/>
        <v>3</v>
      </c>
      <c r="L154" s="46">
        <v>1</v>
      </c>
      <c r="M154" s="46">
        <v>2</v>
      </c>
      <c r="N154" s="46">
        <f t="shared" si="127"/>
        <v>16</v>
      </c>
      <c r="O154" s="46">
        <v>5</v>
      </c>
      <c r="P154" s="46">
        <v>11</v>
      </c>
      <c r="Q154" s="46">
        <f t="shared" si="128"/>
        <v>4</v>
      </c>
      <c r="R154" s="46">
        <v>1</v>
      </c>
      <c r="S154" s="46">
        <v>3</v>
      </c>
    </row>
    <row r="155" spans="1:19" x14ac:dyDescent="0.3">
      <c r="A155" s="130"/>
      <c r="B155" s="128"/>
      <c r="C155" s="105">
        <v>97</v>
      </c>
      <c r="D155" s="19" t="s">
        <v>23</v>
      </c>
      <c r="E155" s="46">
        <f t="shared" si="123"/>
        <v>433</v>
      </c>
      <c r="F155" s="46">
        <f t="shared" si="124"/>
        <v>97</v>
      </c>
      <c r="G155" s="46">
        <f t="shared" si="124"/>
        <v>336</v>
      </c>
      <c r="H155" s="46">
        <f t="shared" si="125"/>
        <v>18</v>
      </c>
      <c r="I155" s="46">
        <v>2</v>
      </c>
      <c r="J155" s="46">
        <v>16</v>
      </c>
      <c r="K155" s="46">
        <f t="shared" si="126"/>
        <v>132</v>
      </c>
      <c r="L155" s="46">
        <v>40</v>
      </c>
      <c r="M155" s="46">
        <v>92</v>
      </c>
      <c r="N155" s="46">
        <f t="shared" si="127"/>
        <v>183</v>
      </c>
      <c r="O155" s="46">
        <v>35</v>
      </c>
      <c r="P155" s="46">
        <v>148</v>
      </c>
      <c r="Q155" s="46">
        <f t="shared" si="128"/>
        <v>100</v>
      </c>
      <c r="R155" s="46">
        <v>20</v>
      </c>
      <c r="S155" s="46">
        <v>80</v>
      </c>
    </row>
    <row r="156" spans="1:19" x14ac:dyDescent="0.3">
      <c r="A156" s="130"/>
      <c r="B156" s="128"/>
      <c r="C156" s="104">
        <v>100</v>
      </c>
      <c r="D156" s="17" t="s">
        <v>10</v>
      </c>
      <c r="E156" s="46">
        <f t="shared" si="123"/>
        <v>543</v>
      </c>
      <c r="F156" s="46">
        <f t="shared" si="124"/>
        <v>192</v>
      </c>
      <c r="G156" s="46">
        <f t="shared" si="124"/>
        <v>351</v>
      </c>
      <c r="H156" s="46">
        <f t="shared" si="125"/>
        <v>17</v>
      </c>
      <c r="I156" s="46">
        <v>4</v>
      </c>
      <c r="J156" s="46">
        <v>13</v>
      </c>
      <c r="K156" s="46">
        <f t="shared" si="126"/>
        <v>133</v>
      </c>
      <c r="L156" s="46">
        <v>33</v>
      </c>
      <c r="M156" s="46">
        <v>100</v>
      </c>
      <c r="N156" s="46">
        <f t="shared" si="127"/>
        <v>263</v>
      </c>
      <c r="O156" s="46">
        <v>105</v>
      </c>
      <c r="P156" s="46">
        <v>158</v>
      </c>
      <c r="Q156" s="46">
        <f t="shared" si="128"/>
        <v>130</v>
      </c>
      <c r="R156" s="46">
        <v>50</v>
      </c>
      <c r="S156" s="46">
        <v>80</v>
      </c>
    </row>
    <row r="157" spans="1:19" x14ac:dyDescent="0.3">
      <c r="A157" s="130"/>
      <c r="B157" s="128"/>
      <c r="C157" s="104">
        <v>108</v>
      </c>
      <c r="D157" s="17" t="s">
        <v>69</v>
      </c>
      <c r="E157" s="46">
        <f t="shared" si="123"/>
        <v>206</v>
      </c>
      <c r="F157" s="46">
        <f t="shared" si="124"/>
        <v>59</v>
      </c>
      <c r="G157" s="46">
        <f t="shared" si="124"/>
        <v>147</v>
      </c>
      <c r="H157" s="46">
        <f t="shared" si="125"/>
        <v>3</v>
      </c>
      <c r="I157" s="46">
        <v>0</v>
      </c>
      <c r="J157" s="46">
        <v>3</v>
      </c>
      <c r="K157" s="46">
        <f t="shared" si="126"/>
        <v>41</v>
      </c>
      <c r="L157" s="46">
        <v>10</v>
      </c>
      <c r="M157" s="46">
        <v>31</v>
      </c>
      <c r="N157" s="46">
        <f t="shared" si="127"/>
        <v>107</v>
      </c>
      <c r="O157" s="46">
        <v>34</v>
      </c>
      <c r="P157" s="46">
        <v>73</v>
      </c>
      <c r="Q157" s="46">
        <f t="shared" si="128"/>
        <v>55</v>
      </c>
      <c r="R157" s="46">
        <v>15</v>
      </c>
      <c r="S157" s="46">
        <v>40</v>
      </c>
    </row>
    <row r="158" spans="1:19" x14ac:dyDescent="0.3">
      <c r="A158" s="130"/>
      <c r="B158" s="128"/>
      <c r="C158" s="104">
        <v>112</v>
      </c>
      <c r="D158" s="17" t="s">
        <v>21</v>
      </c>
      <c r="E158" s="46">
        <f t="shared" si="123"/>
        <v>888</v>
      </c>
      <c r="F158" s="46">
        <f t="shared" si="124"/>
        <v>284</v>
      </c>
      <c r="G158" s="46">
        <f t="shared" si="124"/>
        <v>604</v>
      </c>
      <c r="H158" s="46">
        <f t="shared" si="125"/>
        <v>18</v>
      </c>
      <c r="I158" s="46">
        <v>4</v>
      </c>
      <c r="J158" s="46">
        <v>14</v>
      </c>
      <c r="K158" s="46">
        <f t="shared" si="126"/>
        <v>226</v>
      </c>
      <c r="L158" s="46">
        <v>66</v>
      </c>
      <c r="M158" s="46">
        <v>160</v>
      </c>
      <c r="N158" s="46">
        <f t="shared" si="127"/>
        <v>444</v>
      </c>
      <c r="O158" s="46">
        <v>154</v>
      </c>
      <c r="P158" s="46">
        <v>290</v>
      </c>
      <c r="Q158" s="46">
        <f t="shared" si="128"/>
        <v>200</v>
      </c>
      <c r="R158" s="46">
        <v>60</v>
      </c>
      <c r="S158" s="46">
        <v>140</v>
      </c>
    </row>
    <row r="159" spans="1:19" x14ac:dyDescent="0.3">
      <c r="A159" s="131"/>
      <c r="B159" s="127"/>
      <c r="C159" s="104">
        <v>136</v>
      </c>
      <c r="D159" s="17" t="s">
        <v>6</v>
      </c>
      <c r="E159" s="46">
        <f t="shared" si="123"/>
        <v>742</v>
      </c>
      <c r="F159" s="46">
        <f t="shared" si="124"/>
        <v>233</v>
      </c>
      <c r="G159" s="46">
        <f t="shared" si="124"/>
        <v>509</v>
      </c>
      <c r="H159" s="46">
        <f t="shared" si="125"/>
        <v>12</v>
      </c>
      <c r="I159" s="46">
        <v>3</v>
      </c>
      <c r="J159" s="46">
        <v>9</v>
      </c>
      <c r="K159" s="46">
        <f t="shared" si="126"/>
        <v>193</v>
      </c>
      <c r="L159" s="46">
        <v>54</v>
      </c>
      <c r="M159" s="46">
        <v>139</v>
      </c>
      <c r="N159" s="46">
        <f t="shared" si="127"/>
        <v>367</v>
      </c>
      <c r="O159" s="46">
        <v>126</v>
      </c>
      <c r="P159" s="46">
        <v>241</v>
      </c>
      <c r="Q159" s="46">
        <f t="shared" si="128"/>
        <v>170</v>
      </c>
      <c r="R159" s="46">
        <v>50</v>
      </c>
      <c r="S159" s="46">
        <v>120</v>
      </c>
    </row>
    <row r="160" spans="1:19" x14ac:dyDescent="0.3">
      <c r="A160" s="29">
        <v>21</v>
      </c>
      <c r="B160" s="29">
        <v>198</v>
      </c>
      <c r="C160" s="30"/>
      <c r="D160" s="24" t="s">
        <v>48</v>
      </c>
      <c r="E160" s="31">
        <f>+F160+G160</f>
        <v>1320</v>
      </c>
      <c r="F160" s="31">
        <f>+I160+L160+O160+R160</f>
        <v>488</v>
      </c>
      <c r="G160" s="31">
        <f>+J160+M160+P160+S160</f>
        <v>832</v>
      </c>
      <c r="H160" s="31">
        <f>+I160+J160</f>
        <v>206</v>
      </c>
      <c r="I160" s="31">
        <f>SUM(I161:I161)</f>
        <v>72</v>
      </c>
      <c r="J160" s="31">
        <f>SUM(J161:J161)</f>
        <v>134</v>
      </c>
      <c r="K160" s="31">
        <f>+L160+M160</f>
        <v>196</v>
      </c>
      <c r="L160" s="31">
        <f>SUM(L161:L161)</f>
        <v>51</v>
      </c>
      <c r="M160" s="31">
        <f>SUM(M161:M161)</f>
        <v>145</v>
      </c>
      <c r="N160" s="31">
        <f>+O160+P160</f>
        <v>463</v>
      </c>
      <c r="O160" s="31">
        <f>SUM(O161:O161)</f>
        <v>197</v>
      </c>
      <c r="P160" s="31">
        <f>SUM(P161:P161)</f>
        <v>266</v>
      </c>
      <c r="Q160" s="31">
        <f>+R160+S160</f>
        <v>455</v>
      </c>
      <c r="R160" s="31">
        <f>SUM(R161:R161)</f>
        <v>168</v>
      </c>
      <c r="S160" s="31">
        <f>SUM(S161:S161)</f>
        <v>287</v>
      </c>
    </row>
    <row r="161" spans="1:19" x14ac:dyDescent="0.3">
      <c r="A161" s="84"/>
      <c r="B161" s="27"/>
      <c r="C161" s="27">
        <v>158</v>
      </c>
      <c r="D161" s="28" t="s">
        <v>57</v>
      </c>
      <c r="E161" s="32">
        <f t="shared" ref="E161" si="129">+F161+G161</f>
        <v>1320</v>
      </c>
      <c r="F161" s="32">
        <f t="shared" ref="F161:G161" si="130">+I161+L161+O161+R161</f>
        <v>488</v>
      </c>
      <c r="G161" s="32">
        <f t="shared" si="130"/>
        <v>832</v>
      </c>
      <c r="H161" s="32">
        <f t="shared" ref="H161" si="131">+I161+J161</f>
        <v>206</v>
      </c>
      <c r="I161" s="47">
        <v>72</v>
      </c>
      <c r="J161" s="47">
        <v>134</v>
      </c>
      <c r="K161" s="47">
        <f t="shared" ref="K161" si="132">+L161+M161</f>
        <v>196</v>
      </c>
      <c r="L161" s="47">
        <v>51</v>
      </c>
      <c r="M161" s="47">
        <v>145</v>
      </c>
      <c r="N161" s="47">
        <f t="shared" ref="N161" si="133">+O161+P161</f>
        <v>463</v>
      </c>
      <c r="O161" s="47">
        <v>197</v>
      </c>
      <c r="P161" s="47">
        <v>266</v>
      </c>
      <c r="Q161" s="47">
        <f t="shared" ref="Q161" si="134">+R161+S161</f>
        <v>455</v>
      </c>
      <c r="R161" s="47">
        <v>168</v>
      </c>
      <c r="S161" s="47">
        <v>287</v>
      </c>
    </row>
    <row r="162" spans="1:19" x14ac:dyDescent="0.3">
      <c r="A162" s="29">
        <v>22</v>
      </c>
      <c r="B162" s="22">
        <v>225</v>
      </c>
      <c r="C162" s="25"/>
      <c r="D162" s="24" t="s">
        <v>49</v>
      </c>
      <c r="E162" s="42">
        <f>+F162+G162</f>
        <v>1362</v>
      </c>
      <c r="F162" s="42">
        <f>+I162+L162+O162+R162</f>
        <v>525</v>
      </c>
      <c r="G162" s="42">
        <f>+J162+M162+P162+S162</f>
        <v>837</v>
      </c>
      <c r="H162" s="42">
        <f>+I162+J162</f>
        <v>144</v>
      </c>
      <c r="I162" s="42">
        <f>SUM(I163:I166)</f>
        <v>62</v>
      </c>
      <c r="J162" s="42">
        <f>SUM(J163:J166)</f>
        <v>82</v>
      </c>
      <c r="K162" s="42">
        <f>+L162+M162</f>
        <v>223</v>
      </c>
      <c r="L162" s="42">
        <f>SUM(L163:L166)</f>
        <v>102</v>
      </c>
      <c r="M162" s="42">
        <f>SUM(M163:M166)</f>
        <v>121</v>
      </c>
      <c r="N162" s="42">
        <f>+O162+P162</f>
        <v>740</v>
      </c>
      <c r="O162" s="42">
        <f>SUM(O163:O166)</f>
        <v>274</v>
      </c>
      <c r="P162" s="42">
        <f>SUM(P163:P166)</f>
        <v>466</v>
      </c>
      <c r="Q162" s="42">
        <f>+R162+S162</f>
        <v>255</v>
      </c>
      <c r="R162" s="42">
        <f>SUM(R163:R166)</f>
        <v>87</v>
      </c>
      <c r="S162" s="42">
        <f>SUM(S163:S166)</f>
        <v>168</v>
      </c>
    </row>
    <row r="163" spans="1:19" x14ac:dyDescent="0.3">
      <c r="A163" s="120"/>
      <c r="B163" s="123"/>
      <c r="C163" s="57">
        <v>53</v>
      </c>
      <c r="D163" s="17" t="s">
        <v>20</v>
      </c>
      <c r="E163" s="36">
        <f t="shared" ref="E163:E166" si="135">+F163+G163</f>
        <v>10</v>
      </c>
      <c r="F163" s="36">
        <f t="shared" ref="F163:G166" si="136">+I163+L163+O163+R163</f>
        <v>3</v>
      </c>
      <c r="G163" s="36">
        <f t="shared" si="136"/>
        <v>7</v>
      </c>
      <c r="H163" s="36">
        <f t="shared" ref="H163:H166" si="137">+I163+J163</f>
        <v>0</v>
      </c>
      <c r="I163" s="36">
        <v>0</v>
      </c>
      <c r="J163" s="36">
        <v>0</v>
      </c>
      <c r="K163" s="36">
        <f t="shared" ref="K163:K166" si="138">+L163+M163</f>
        <v>0</v>
      </c>
      <c r="L163" s="36">
        <v>0</v>
      </c>
      <c r="M163" s="36">
        <v>0</v>
      </c>
      <c r="N163" s="36">
        <f t="shared" ref="N163:N166" si="139">+O163+P163</f>
        <v>7</v>
      </c>
      <c r="O163" s="36">
        <v>2</v>
      </c>
      <c r="P163" s="36">
        <v>5</v>
      </c>
      <c r="Q163" s="36">
        <f t="shared" ref="Q163:Q166" si="140">+R163+S163</f>
        <v>3</v>
      </c>
      <c r="R163" s="36">
        <v>1</v>
      </c>
      <c r="S163" s="36">
        <v>2</v>
      </c>
    </row>
    <row r="164" spans="1:19" x14ac:dyDescent="0.3">
      <c r="A164" s="121"/>
      <c r="B164" s="124"/>
      <c r="C164" s="58">
        <v>68</v>
      </c>
      <c r="D164" s="18" t="s">
        <v>22</v>
      </c>
      <c r="E164" s="36">
        <f t="shared" si="135"/>
        <v>598</v>
      </c>
      <c r="F164" s="36">
        <f t="shared" si="136"/>
        <v>260</v>
      </c>
      <c r="G164" s="36">
        <f t="shared" si="136"/>
        <v>338</v>
      </c>
      <c r="H164" s="36">
        <f t="shared" si="137"/>
        <v>63</v>
      </c>
      <c r="I164" s="36">
        <v>29</v>
      </c>
      <c r="J164" s="36">
        <v>34</v>
      </c>
      <c r="K164" s="36">
        <f t="shared" si="138"/>
        <v>136</v>
      </c>
      <c r="L164" s="36">
        <v>81</v>
      </c>
      <c r="M164" s="36">
        <v>55</v>
      </c>
      <c r="N164" s="36">
        <f t="shared" si="139"/>
        <v>249</v>
      </c>
      <c r="O164" s="36">
        <v>100</v>
      </c>
      <c r="P164" s="36">
        <v>149</v>
      </c>
      <c r="Q164" s="36">
        <f t="shared" si="140"/>
        <v>150</v>
      </c>
      <c r="R164" s="36">
        <v>50</v>
      </c>
      <c r="S164" s="36">
        <v>100</v>
      </c>
    </row>
    <row r="165" spans="1:19" x14ac:dyDescent="0.3">
      <c r="A165" s="121"/>
      <c r="B165" s="124"/>
      <c r="C165" s="58">
        <v>97</v>
      </c>
      <c r="D165" s="19" t="s">
        <v>23</v>
      </c>
      <c r="E165" s="36">
        <f t="shared" si="135"/>
        <v>744</v>
      </c>
      <c r="F165" s="36">
        <f t="shared" si="136"/>
        <v>258</v>
      </c>
      <c r="G165" s="36">
        <f t="shared" si="136"/>
        <v>486</v>
      </c>
      <c r="H165" s="36">
        <f t="shared" si="137"/>
        <v>81</v>
      </c>
      <c r="I165" s="36">
        <v>33</v>
      </c>
      <c r="J165" s="36">
        <v>48</v>
      </c>
      <c r="K165" s="36">
        <f t="shared" si="138"/>
        <v>87</v>
      </c>
      <c r="L165" s="36">
        <v>21</v>
      </c>
      <c r="M165" s="36">
        <v>66</v>
      </c>
      <c r="N165" s="36">
        <f t="shared" si="139"/>
        <v>476</v>
      </c>
      <c r="O165" s="36">
        <v>169</v>
      </c>
      <c r="P165" s="36">
        <v>307</v>
      </c>
      <c r="Q165" s="36">
        <f t="shared" si="140"/>
        <v>100</v>
      </c>
      <c r="R165" s="36">
        <v>35</v>
      </c>
      <c r="S165" s="36">
        <v>65</v>
      </c>
    </row>
    <row r="166" spans="1:19" x14ac:dyDescent="0.3">
      <c r="A166" s="122"/>
      <c r="B166" s="125"/>
      <c r="C166" s="57">
        <v>136</v>
      </c>
      <c r="D166" s="17" t="s">
        <v>6</v>
      </c>
      <c r="E166" s="36">
        <f t="shared" si="135"/>
        <v>10</v>
      </c>
      <c r="F166" s="36">
        <f t="shared" si="136"/>
        <v>4</v>
      </c>
      <c r="G166" s="36">
        <f t="shared" si="136"/>
        <v>6</v>
      </c>
      <c r="H166" s="36">
        <f t="shared" si="137"/>
        <v>0</v>
      </c>
      <c r="I166" s="36">
        <v>0</v>
      </c>
      <c r="J166" s="36">
        <v>0</v>
      </c>
      <c r="K166" s="36">
        <f t="shared" si="138"/>
        <v>0</v>
      </c>
      <c r="L166" s="36">
        <v>0</v>
      </c>
      <c r="M166" s="36">
        <v>0</v>
      </c>
      <c r="N166" s="36">
        <f t="shared" si="139"/>
        <v>8</v>
      </c>
      <c r="O166" s="36">
        <v>3</v>
      </c>
      <c r="P166" s="36">
        <v>5</v>
      </c>
      <c r="Q166" s="36">
        <f t="shared" si="140"/>
        <v>2</v>
      </c>
      <c r="R166" s="36">
        <v>1</v>
      </c>
      <c r="S166" s="36">
        <v>1</v>
      </c>
    </row>
    <row r="167" spans="1:19" x14ac:dyDescent="0.3">
      <c r="A167" s="29">
        <v>23</v>
      </c>
      <c r="B167" s="22">
        <v>227</v>
      </c>
      <c r="C167" s="25"/>
      <c r="D167" s="24" t="s">
        <v>50</v>
      </c>
      <c r="E167" s="49">
        <f>+F167+G167</f>
        <v>9946</v>
      </c>
      <c r="F167" s="49">
        <f>+I167+L167+O167+R167</f>
        <v>2227</v>
      </c>
      <c r="G167" s="49">
        <f>+J167+M167+P167+S167</f>
        <v>7719</v>
      </c>
      <c r="H167" s="49">
        <f>+I167+J167</f>
        <v>1295</v>
      </c>
      <c r="I167" s="49">
        <f>SUM(I168:I178)</f>
        <v>267</v>
      </c>
      <c r="J167" s="49">
        <f>SUM(J168:J178)</f>
        <v>1028</v>
      </c>
      <c r="K167" s="49">
        <f>+L167+M167</f>
        <v>2758</v>
      </c>
      <c r="L167" s="49">
        <f>SUM(L168:L178)</f>
        <v>558</v>
      </c>
      <c r="M167" s="49">
        <f>SUM(M168:M178)</f>
        <v>2200</v>
      </c>
      <c r="N167" s="49">
        <f>+O167+P167</f>
        <v>3406</v>
      </c>
      <c r="O167" s="49">
        <f>SUM(O168:O178)</f>
        <v>800</v>
      </c>
      <c r="P167" s="49">
        <f>SUM(P168:P178)</f>
        <v>2606</v>
      </c>
      <c r="Q167" s="49">
        <f>+R167+S167</f>
        <v>2487</v>
      </c>
      <c r="R167" s="49">
        <f>SUM(R168:R178)</f>
        <v>602</v>
      </c>
      <c r="S167" s="49">
        <f>SUM(S168:S178)</f>
        <v>1885</v>
      </c>
    </row>
    <row r="168" spans="1:19" x14ac:dyDescent="0.3">
      <c r="A168" s="120"/>
      <c r="B168" s="123"/>
      <c r="C168" s="58">
        <v>20</v>
      </c>
      <c r="D168" s="18" t="s">
        <v>52</v>
      </c>
      <c r="E168" s="85">
        <f t="shared" ref="E168:E178" si="141">+F168+G168</f>
        <v>150</v>
      </c>
      <c r="F168" s="85">
        <f t="shared" ref="F168:G178" si="142">+I168+L168+O168+R168</f>
        <v>41</v>
      </c>
      <c r="G168" s="85">
        <f t="shared" si="142"/>
        <v>109</v>
      </c>
      <c r="H168" s="85">
        <f t="shared" ref="H168:H178" si="143">+I168+J168</f>
        <v>13</v>
      </c>
      <c r="I168" s="46">
        <v>3</v>
      </c>
      <c r="J168" s="46">
        <v>10</v>
      </c>
      <c r="K168" s="46">
        <f t="shared" ref="K168:K178" si="144">+L168+M168</f>
        <v>35</v>
      </c>
      <c r="L168" s="46">
        <v>9</v>
      </c>
      <c r="M168" s="46">
        <v>26</v>
      </c>
      <c r="N168" s="46">
        <f t="shared" ref="N168:N178" si="145">+O168+P168</f>
        <v>64</v>
      </c>
      <c r="O168" s="46">
        <v>19</v>
      </c>
      <c r="P168" s="46">
        <v>45</v>
      </c>
      <c r="Q168" s="85">
        <f t="shared" ref="Q168:Q178" si="146">+R168+S168</f>
        <v>38</v>
      </c>
      <c r="R168" s="85">
        <v>10</v>
      </c>
      <c r="S168" s="85">
        <v>28</v>
      </c>
    </row>
    <row r="169" spans="1:19" x14ac:dyDescent="0.3">
      <c r="A169" s="121"/>
      <c r="B169" s="124"/>
      <c r="C169" s="58">
        <v>28</v>
      </c>
      <c r="D169" s="26" t="s">
        <v>53</v>
      </c>
      <c r="E169" s="85">
        <f t="shared" si="141"/>
        <v>744</v>
      </c>
      <c r="F169" s="85">
        <f t="shared" si="142"/>
        <v>133</v>
      </c>
      <c r="G169" s="85">
        <f t="shared" si="142"/>
        <v>611</v>
      </c>
      <c r="H169" s="85">
        <f t="shared" si="143"/>
        <v>140</v>
      </c>
      <c r="I169" s="46">
        <v>25</v>
      </c>
      <c r="J169" s="46">
        <v>115</v>
      </c>
      <c r="K169" s="46">
        <f t="shared" si="144"/>
        <v>212</v>
      </c>
      <c r="L169" s="46">
        <v>37</v>
      </c>
      <c r="M169" s="46">
        <v>175</v>
      </c>
      <c r="N169" s="46">
        <f t="shared" si="145"/>
        <v>250</v>
      </c>
      <c r="O169" s="46">
        <v>50</v>
      </c>
      <c r="P169" s="46">
        <v>200</v>
      </c>
      <c r="Q169" s="85">
        <f t="shared" si="146"/>
        <v>142</v>
      </c>
      <c r="R169" s="85">
        <v>21</v>
      </c>
      <c r="S169" s="85">
        <v>121</v>
      </c>
    </row>
    <row r="170" spans="1:19" x14ac:dyDescent="0.3">
      <c r="A170" s="121"/>
      <c r="B170" s="124"/>
      <c r="C170" s="57">
        <v>29</v>
      </c>
      <c r="D170" s="17" t="s">
        <v>19</v>
      </c>
      <c r="E170" s="85">
        <f t="shared" si="141"/>
        <v>1082</v>
      </c>
      <c r="F170" s="85">
        <f t="shared" si="142"/>
        <v>273</v>
      </c>
      <c r="G170" s="85">
        <f t="shared" si="142"/>
        <v>809</v>
      </c>
      <c r="H170" s="85">
        <f t="shared" si="143"/>
        <v>127</v>
      </c>
      <c r="I170" s="46">
        <v>26</v>
      </c>
      <c r="J170" s="46">
        <v>101</v>
      </c>
      <c r="K170" s="46">
        <f t="shared" si="144"/>
        <v>305</v>
      </c>
      <c r="L170" s="46">
        <v>78</v>
      </c>
      <c r="M170" s="46">
        <v>227</v>
      </c>
      <c r="N170" s="46">
        <f t="shared" si="145"/>
        <v>325</v>
      </c>
      <c r="O170" s="46">
        <v>85</v>
      </c>
      <c r="P170" s="46">
        <v>240</v>
      </c>
      <c r="Q170" s="85">
        <f t="shared" si="146"/>
        <v>325</v>
      </c>
      <c r="R170" s="85">
        <v>84</v>
      </c>
      <c r="S170" s="85">
        <v>241</v>
      </c>
    </row>
    <row r="171" spans="1:19" x14ac:dyDescent="0.3">
      <c r="A171" s="121"/>
      <c r="B171" s="124"/>
      <c r="C171" s="57">
        <v>53</v>
      </c>
      <c r="D171" s="17" t="s">
        <v>20</v>
      </c>
      <c r="E171" s="85">
        <f t="shared" si="141"/>
        <v>1038</v>
      </c>
      <c r="F171" s="85">
        <f t="shared" si="142"/>
        <v>270</v>
      </c>
      <c r="G171" s="85">
        <f t="shared" si="142"/>
        <v>768</v>
      </c>
      <c r="H171" s="85">
        <f t="shared" si="143"/>
        <v>145</v>
      </c>
      <c r="I171" s="46">
        <v>33</v>
      </c>
      <c r="J171" s="46">
        <v>112</v>
      </c>
      <c r="K171" s="46">
        <f t="shared" si="144"/>
        <v>269</v>
      </c>
      <c r="L171" s="46">
        <v>69</v>
      </c>
      <c r="M171" s="46">
        <v>200</v>
      </c>
      <c r="N171" s="46">
        <f t="shared" si="145"/>
        <v>312</v>
      </c>
      <c r="O171" s="46">
        <v>84</v>
      </c>
      <c r="P171" s="46">
        <v>228</v>
      </c>
      <c r="Q171" s="85">
        <f t="shared" si="146"/>
        <v>312</v>
      </c>
      <c r="R171" s="85">
        <v>84</v>
      </c>
      <c r="S171" s="85">
        <v>228</v>
      </c>
    </row>
    <row r="172" spans="1:19" x14ac:dyDescent="0.3">
      <c r="A172" s="121"/>
      <c r="B172" s="124"/>
      <c r="C172" s="58">
        <v>55</v>
      </c>
      <c r="D172" s="18" t="s">
        <v>54</v>
      </c>
      <c r="E172" s="85">
        <f t="shared" si="141"/>
        <v>280</v>
      </c>
      <c r="F172" s="85">
        <f t="shared" si="142"/>
        <v>62</v>
      </c>
      <c r="G172" s="85">
        <f t="shared" si="142"/>
        <v>218</v>
      </c>
      <c r="H172" s="85">
        <f t="shared" si="143"/>
        <v>38</v>
      </c>
      <c r="I172" s="46">
        <v>7</v>
      </c>
      <c r="J172" s="46">
        <v>31</v>
      </c>
      <c r="K172" s="46">
        <f t="shared" si="144"/>
        <v>84</v>
      </c>
      <c r="L172" s="46">
        <v>19</v>
      </c>
      <c r="M172" s="46">
        <v>65</v>
      </c>
      <c r="N172" s="46">
        <f t="shared" si="145"/>
        <v>88</v>
      </c>
      <c r="O172" s="46">
        <v>20</v>
      </c>
      <c r="P172" s="46">
        <v>68</v>
      </c>
      <c r="Q172" s="85">
        <f t="shared" si="146"/>
        <v>70</v>
      </c>
      <c r="R172" s="85">
        <v>16</v>
      </c>
      <c r="S172" s="85">
        <v>54</v>
      </c>
    </row>
    <row r="173" spans="1:19" x14ac:dyDescent="0.3">
      <c r="A173" s="121"/>
      <c r="B173" s="124"/>
      <c r="C173" s="58">
        <v>68</v>
      </c>
      <c r="D173" s="18" t="s">
        <v>22</v>
      </c>
      <c r="E173" s="85">
        <f t="shared" si="141"/>
        <v>520</v>
      </c>
      <c r="F173" s="85">
        <f t="shared" si="142"/>
        <v>83</v>
      </c>
      <c r="G173" s="85">
        <f t="shared" si="142"/>
        <v>437</v>
      </c>
      <c r="H173" s="85">
        <f t="shared" si="143"/>
        <v>26</v>
      </c>
      <c r="I173" s="46">
        <v>5</v>
      </c>
      <c r="J173" s="46">
        <v>21</v>
      </c>
      <c r="K173" s="46">
        <f t="shared" si="144"/>
        <v>94</v>
      </c>
      <c r="L173" s="46">
        <v>6</v>
      </c>
      <c r="M173" s="46">
        <v>88</v>
      </c>
      <c r="N173" s="46">
        <f t="shared" si="145"/>
        <v>200</v>
      </c>
      <c r="O173" s="46">
        <v>36</v>
      </c>
      <c r="P173" s="46">
        <v>164</v>
      </c>
      <c r="Q173" s="85">
        <f t="shared" si="146"/>
        <v>200</v>
      </c>
      <c r="R173" s="85">
        <v>36</v>
      </c>
      <c r="S173" s="85">
        <v>164</v>
      </c>
    </row>
    <row r="174" spans="1:19" x14ac:dyDescent="0.3">
      <c r="A174" s="121"/>
      <c r="B174" s="124"/>
      <c r="C174" s="58">
        <v>97</v>
      </c>
      <c r="D174" s="19" t="s">
        <v>23</v>
      </c>
      <c r="E174" s="85">
        <f t="shared" si="141"/>
        <v>2253</v>
      </c>
      <c r="F174" s="85">
        <f t="shared" si="142"/>
        <v>435</v>
      </c>
      <c r="G174" s="85">
        <f t="shared" si="142"/>
        <v>1818</v>
      </c>
      <c r="H174" s="85">
        <f t="shared" si="143"/>
        <v>402</v>
      </c>
      <c r="I174" s="46">
        <v>79</v>
      </c>
      <c r="J174" s="46">
        <v>323</v>
      </c>
      <c r="K174" s="46">
        <f t="shared" si="144"/>
        <v>693</v>
      </c>
      <c r="L174" s="46">
        <v>118</v>
      </c>
      <c r="M174" s="46">
        <v>575</v>
      </c>
      <c r="N174" s="46">
        <f t="shared" si="145"/>
        <v>719</v>
      </c>
      <c r="O174" s="46">
        <v>119</v>
      </c>
      <c r="P174" s="46">
        <v>600</v>
      </c>
      <c r="Q174" s="85">
        <f t="shared" si="146"/>
        <v>439</v>
      </c>
      <c r="R174" s="85">
        <v>119</v>
      </c>
      <c r="S174" s="85">
        <v>320</v>
      </c>
    </row>
    <row r="175" spans="1:19" x14ac:dyDescent="0.3">
      <c r="A175" s="121"/>
      <c r="B175" s="124"/>
      <c r="C175" s="57">
        <v>100</v>
      </c>
      <c r="D175" s="17" t="s">
        <v>10</v>
      </c>
      <c r="E175" s="85">
        <f t="shared" si="141"/>
        <v>860</v>
      </c>
      <c r="F175" s="85">
        <f t="shared" si="142"/>
        <v>224</v>
      </c>
      <c r="G175" s="85">
        <f t="shared" si="142"/>
        <v>636</v>
      </c>
      <c r="H175" s="85">
        <f t="shared" si="143"/>
        <v>96</v>
      </c>
      <c r="I175" s="46">
        <v>27</v>
      </c>
      <c r="J175" s="46">
        <v>69</v>
      </c>
      <c r="K175" s="46">
        <f t="shared" si="144"/>
        <v>198</v>
      </c>
      <c r="L175" s="46">
        <v>44</v>
      </c>
      <c r="M175" s="46">
        <v>154</v>
      </c>
      <c r="N175" s="46">
        <f t="shared" si="145"/>
        <v>351</v>
      </c>
      <c r="O175" s="46">
        <v>97</v>
      </c>
      <c r="P175" s="46">
        <v>254</v>
      </c>
      <c r="Q175" s="85">
        <f t="shared" si="146"/>
        <v>215</v>
      </c>
      <c r="R175" s="85">
        <v>56</v>
      </c>
      <c r="S175" s="85">
        <v>159</v>
      </c>
    </row>
    <row r="176" spans="1:19" x14ac:dyDescent="0.3">
      <c r="A176" s="121"/>
      <c r="B176" s="124"/>
      <c r="C176" s="57">
        <v>112</v>
      </c>
      <c r="D176" s="17" t="s">
        <v>21</v>
      </c>
      <c r="E176" s="85">
        <f t="shared" si="141"/>
        <v>1052</v>
      </c>
      <c r="F176" s="85">
        <f t="shared" si="142"/>
        <v>225</v>
      </c>
      <c r="G176" s="85">
        <f t="shared" si="142"/>
        <v>827</v>
      </c>
      <c r="H176" s="85">
        <f t="shared" si="143"/>
        <v>95</v>
      </c>
      <c r="I176" s="46">
        <v>18</v>
      </c>
      <c r="J176" s="46">
        <v>77</v>
      </c>
      <c r="K176" s="46">
        <f t="shared" si="144"/>
        <v>334</v>
      </c>
      <c r="L176" s="46">
        <v>63</v>
      </c>
      <c r="M176" s="46">
        <v>271</v>
      </c>
      <c r="N176" s="46">
        <f t="shared" si="145"/>
        <v>390</v>
      </c>
      <c r="O176" s="46">
        <v>90</v>
      </c>
      <c r="P176" s="46">
        <v>300</v>
      </c>
      <c r="Q176" s="85">
        <f t="shared" si="146"/>
        <v>233</v>
      </c>
      <c r="R176" s="85">
        <v>54</v>
      </c>
      <c r="S176" s="85">
        <v>179</v>
      </c>
    </row>
    <row r="177" spans="1:19" x14ac:dyDescent="0.3">
      <c r="A177" s="121"/>
      <c r="B177" s="124"/>
      <c r="C177" s="57">
        <v>136</v>
      </c>
      <c r="D177" s="17" t="s">
        <v>6</v>
      </c>
      <c r="E177" s="85">
        <f t="shared" si="141"/>
        <v>1807</v>
      </c>
      <c r="F177" s="85">
        <f t="shared" si="142"/>
        <v>449</v>
      </c>
      <c r="G177" s="85">
        <f t="shared" si="142"/>
        <v>1358</v>
      </c>
      <c r="H177" s="85">
        <f t="shared" si="143"/>
        <v>199</v>
      </c>
      <c r="I177" s="46">
        <v>39</v>
      </c>
      <c r="J177" s="46">
        <v>160</v>
      </c>
      <c r="K177" s="46">
        <f t="shared" si="144"/>
        <v>498</v>
      </c>
      <c r="L177" s="46">
        <v>108</v>
      </c>
      <c r="M177" s="46">
        <v>390</v>
      </c>
      <c r="N177" s="46">
        <f t="shared" si="145"/>
        <v>637</v>
      </c>
      <c r="O177" s="46">
        <v>188</v>
      </c>
      <c r="P177" s="46">
        <v>449</v>
      </c>
      <c r="Q177" s="85">
        <f t="shared" si="146"/>
        <v>473</v>
      </c>
      <c r="R177" s="85">
        <v>114</v>
      </c>
      <c r="S177" s="85">
        <v>359</v>
      </c>
    </row>
    <row r="178" spans="1:19" x14ac:dyDescent="0.3">
      <c r="A178" s="122"/>
      <c r="B178" s="125"/>
      <c r="C178" s="57">
        <v>162</v>
      </c>
      <c r="D178" s="17" t="s">
        <v>55</v>
      </c>
      <c r="E178" s="85">
        <f t="shared" si="141"/>
        <v>160</v>
      </c>
      <c r="F178" s="85">
        <f t="shared" si="142"/>
        <v>32</v>
      </c>
      <c r="G178" s="85">
        <f t="shared" si="142"/>
        <v>128</v>
      </c>
      <c r="H178" s="85">
        <f t="shared" si="143"/>
        <v>14</v>
      </c>
      <c r="I178" s="46">
        <v>5</v>
      </c>
      <c r="J178" s="46">
        <v>9</v>
      </c>
      <c r="K178" s="46">
        <f t="shared" si="144"/>
        <v>36</v>
      </c>
      <c r="L178" s="46">
        <v>7</v>
      </c>
      <c r="M178" s="46">
        <v>29</v>
      </c>
      <c r="N178" s="46">
        <f t="shared" si="145"/>
        <v>70</v>
      </c>
      <c r="O178" s="46">
        <v>12</v>
      </c>
      <c r="P178" s="46">
        <v>58</v>
      </c>
      <c r="Q178" s="85">
        <f t="shared" si="146"/>
        <v>40</v>
      </c>
      <c r="R178" s="85">
        <v>8</v>
      </c>
      <c r="S178" s="85">
        <v>32</v>
      </c>
    </row>
    <row r="179" spans="1:19" x14ac:dyDescent="0.3">
      <c r="A179" s="29">
        <v>24</v>
      </c>
      <c r="B179" s="23">
        <v>228</v>
      </c>
      <c r="C179" s="100"/>
      <c r="D179" s="24" t="s">
        <v>51</v>
      </c>
      <c r="E179" s="42">
        <f>+F179+G179</f>
        <v>323</v>
      </c>
      <c r="F179" s="42">
        <f>+I179+L179+O179+R179</f>
        <v>201</v>
      </c>
      <c r="G179" s="42">
        <f>+J179+M179+P179+S179</f>
        <v>122</v>
      </c>
      <c r="H179" s="42">
        <f>+I179+J179</f>
        <v>67</v>
      </c>
      <c r="I179" s="42">
        <f>SUM(I180:I181)</f>
        <v>48</v>
      </c>
      <c r="J179" s="42">
        <f>SUM(J180:J181)</f>
        <v>19</v>
      </c>
      <c r="K179" s="42">
        <f>+L179+M179</f>
        <v>88</v>
      </c>
      <c r="L179" s="42">
        <f>SUM(L180:L181)</f>
        <v>48</v>
      </c>
      <c r="M179" s="42">
        <f>SUM(M180:M181)</f>
        <v>40</v>
      </c>
      <c r="N179" s="42">
        <f>+O179+P179</f>
        <v>79</v>
      </c>
      <c r="O179" s="42">
        <f>SUM(O180:O181)</f>
        <v>47</v>
      </c>
      <c r="P179" s="42">
        <f>SUM(P180:P181)</f>
        <v>32</v>
      </c>
      <c r="Q179" s="42">
        <f>+R179+S179</f>
        <v>89</v>
      </c>
      <c r="R179" s="42">
        <f>SUM(R180:R181)</f>
        <v>58</v>
      </c>
      <c r="S179" s="42">
        <f>SUM(S180:S181)</f>
        <v>31</v>
      </c>
    </row>
    <row r="180" spans="1:19" x14ac:dyDescent="0.3">
      <c r="A180" s="120"/>
      <c r="B180" s="132"/>
      <c r="C180" s="57">
        <v>97</v>
      </c>
      <c r="D180" s="26" t="s">
        <v>23</v>
      </c>
      <c r="E180" s="36">
        <f t="shared" ref="E180:E181" si="147">+F180+G180</f>
        <v>316</v>
      </c>
      <c r="F180" s="36">
        <f t="shared" ref="F180:G181" si="148">+I180+L180+O180+R180</f>
        <v>194</v>
      </c>
      <c r="G180" s="36">
        <f t="shared" si="148"/>
        <v>122</v>
      </c>
      <c r="H180" s="36">
        <f t="shared" ref="H180:H181" si="149">+I180+J180</f>
        <v>60</v>
      </c>
      <c r="I180" s="36">
        <v>41</v>
      </c>
      <c r="J180" s="36">
        <v>19</v>
      </c>
      <c r="K180" s="36">
        <f t="shared" ref="K180:K183" si="150">+L180+M180</f>
        <v>88</v>
      </c>
      <c r="L180" s="36">
        <v>48</v>
      </c>
      <c r="M180" s="36">
        <v>40</v>
      </c>
      <c r="N180" s="36">
        <f t="shared" ref="N180:N183" si="151">+O180+P180</f>
        <v>79</v>
      </c>
      <c r="O180" s="36">
        <v>47</v>
      </c>
      <c r="P180" s="36">
        <v>32</v>
      </c>
      <c r="Q180" s="36">
        <f t="shared" ref="Q180:Q183" si="152">+R180+S180</f>
        <v>89</v>
      </c>
      <c r="R180" s="36">
        <v>58</v>
      </c>
      <c r="S180" s="36">
        <v>31</v>
      </c>
    </row>
    <row r="181" spans="1:19" x14ac:dyDescent="0.3">
      <c r="A181" s="122"/>
      <c r="B181" s="133"/>
      <c r="C181" s="57">
        <v>112</v>
      </c>
      <c r="D181" s="17" t="s">
        <v>21</v>
      </c>
      <c r="E181" s="36">
        <f t="shared" si="147"/>
        <v>7</v>
      </c>
      <c r="F181" s="36">
        <f t="shared" si="148"/>
        <v>7</v>
      </c>
      <c r="G181" s="36">
        <f t="shared" si="148"/>
        <v>0</v>
      </c>
      <c r="H181" s="36">
        <f t="shared" si="149"/>
        <v>7</v>
      </c>
      <c r="I181" s="36">
        <v>7</v>
      </c>
      <c r="J181" s="36">
        <v>0</v>
      </c>
      <c r="K181" s="36">
        <f t="shared" si="150"/>
        <v>0</v>
      </c>
      <c r="L181" s="36">
        <v>0</v>
      </c>
      <c r="M181" s="36">
        <v>0</v>
      </c>
      <c r="N181" s="36">
        <f t="shared" si="151"/>
        <v>0</v>
      </c>
      <c r="O181" s="36">
        <v>0</v>
      </c>
      <c r="P181" s="36">
        <v>0</v>
      </c>
      <c r="Q181" s="36">
        <f t="shared" si="152"/>
        <v>0</v>
      </c>
      <c r="R181" s="36">
        <v>0</v>
      </c>
      <c r="S181" s="36">
        <v>0</v>
      </c>
    </row>
    <row r="182" spans="1:19" ht="44.25" customHeight="1" x14ac:dyDescent="0.3">
      <c r="A182" s="29">
        <v>25</v>
      </c>
      <c r="B182" s="23"/>
      <c r="C182" s="23"/>
      <c r="D182" s="103" t="s">
        <v>88</v>
      </c>
      <c r="E182" s="87">
        <v>2165</v>
      </c>
      <c r="F182" s="162" t="s">
        <v>95</v>
      </c>
      <c r="G182" s="162" t="s">
        <v>95</v>
      </c>
      <c r="H182" s="162" t="s">
        <v>95</v>
      </c>
      <c r="I182" s="162" t="s">
        <v>95</v>
      </c>
      <c r="J182" s="162" t="s">
        <v>95</v>
      </c>
      <c r="K182" s="162" t="s">
        <v>95</v>
      </c>
      <c r="L182" s="162" t="s">
        <v>95</v>
      </c>
      <c r="M182" s="162" t="s">
        <v>95</v>
      </c>
      <c r="N182" s="162" t="s">
        <v>95</v>
      </c>
      <c r="O182" s="162" t="s">
        <v>95</v>
      </c>
      <c r="P182" s="162" t="s">
        <v>95</v>
      </c>
      <c r="Q182" s="162" t="s">
        <v>95</v>
      </c>
      <c r="R182" s="162" t="s">
        <v>95</v>
      </c>
      <c r="S182" s="162" t="s">
        <v>95</v>
      </c>
    </row>
    <row r="183" spans="1:19" s="91" customFormat="1" ht="18.75" customHeight="1" x14ac:dyDescent="0.3">
      <c r="A183" s="136" t="s">
        <v>81</v>
      </c>
      <c r="B183" s="137"/>
      <c r="C183" s="137"/>
      <c r="D183" s="138"/>
      <c r="E183" s="89">
        <f>+F183+G183+E182</f>
        <v>96165</v>
      </c>
      <c r="F183" s="89">
        <f t="shared" ref="F183" si="153">+I183+L183+O183+R183</f>
        <v>31888</v>
      </c>
      <c r="G183" s="89">
        <f t="shared" ref="G183" si="154">+J183+M183+P183+S183</f>
        <v>62112</v>
      </c>
      <c r="H183" s="89">
        <f t="shared" ref="H183" si="155">+I183+J183</f>
        <v>13158</v>
      </c>
      <c r="I183" s="90">
        <f>+I14+I36+I51+I63+I67+I75+I78+I82+I85+I90+I94+I101+I106+I113+I120+I123+I126+I128+I130+I145+I160+I162+I167+I179</f>
        <v>4462</v>
      </c>
      <c r="J183" s="90">
        <f>+J14+J36+J51+J63+J67+J75+J78+J82+J85+J90+J94+J101+J106+J113+J120+J123+J126+J128+J130+J145+J160+J162+J167+J179</f>
        <v>8696</v>
      </c>
      <c r="K183" s="89">
        <f t="shared" si="150"/>
        <v>18996</v>
      </c>
      <c r="L183" s="90">
        <f>+L14+L36+L51+L63+L67+L75+L78+L82+L85+L90+L94+L101+L106+L113+L120+L123+L126+L128+L130+L145+L160+L162+L167+L179</f>
        <v>6241</v>
      </c>
      <c r="M183" s="90">
        <f>+M14+M36+M51+M63+M67+M75+M78+M82+M85+M90+M94+M101+M106+M113+M120+M123+M126+M128+M130+M145+M160+M162+M167+M179</f>
        <v>12755</v>
      </c>
      <c r="N183" s="89">
        <f t="shared" si="151"/>
        <v>41903</v>
      </c>
      <c r="O183" s="90">
        <f>+O14+O36+O51+O63+O67+O75+O78+O82+O85+O90+O94+O101+O106+O113+O120+O123+O126+O128+O130+O145+O160+O162+O167+O179</f>
        <v>14416</v>
      </c>
      <c r="P183" s="90">
        <f>+P14+P36+P51+P63+P67+P75+P78+P82+P85+P90+P94+P101+P106+P113+P120+P123+P126+P128+P130+P145+P160+P162+P167+P179</f>
        <v>27487</v>
      </c>
      <c r="Q183" s="89">
        <f t="shared" si="152"/>
        <v>19943</v>
      </c>
      <c r="R183" s="90">
        <f>+R14+R36+R51+R63+R67+R75+R78+R82+R85+R90+R94+R101+R106+R113+R120+R123+R126+R128+R130+R145+R160+R162+R167+R179</f>
        <v>6769</v>
      </c>
      <c r="S183" s="90">
        <f>+S14+S36+S51+S63+S67+S75+S78+S82+S85+S90+S94+S101+S106+S113+S120+S123+S126+S128+S130+S145+S160+S162+S167+S179</f>
        <v>13174</v>
      </c>
    </row>
  </sheetData>
  <mergeCells count="64">
    <mergeCell ref="A64:A66"/>
    <mergeCell ref="B64:B66"/>
    <mergeCell ref="A15:A35"/>
    <mergeCell ref="B15:B35"/>
    <mergeCell ref="A37:A50"/>
    <mergeCell ref="B37:B50"/>
    <mergeCell ref="A52:A62"/>
    <mergeCell ref="B52:B62"/>
    <mergeCell ref="N11:N12"/>
    <mergeCell ref="K11:K12"/>
    <mergeCell ref="L11:M11"/>
    <mergeCell ref="B68:B74"/>
    <mergeCell ref="H11:H12"/>
    <mergeCell ref="I11:J11"/>
    <mergeCell ref="A5:S5"/>
    <mergeCell ref="H9:S9"/>
    <mergeCell ref="H10:J10"/>
    <mergeCell ref="K10:M10"/>
    <mergeCell ref="N10:P10"/>
    <mergeCell ref="Q10:S10"/>
    <mergeCell ref="A9:A12"/>
    <mergeCell ref="B9:B12"/>
    <mergeCell ref="C9:C12"/>
    <mergeCell ref="D9:D12"/>
    <mergeCell ref="E9:G10"/>
    <mergeCell ref="R11:S11"/>
    <mergeCell ref="E11:E12"/>
    <mergeCell ref="F11:G11"/>
    <mergeCell ref="O11:P11"/>
    <mergeCell ref="Q11:Q12"/>
    <mergeCell ref="A68:A74"/>
    <mergeCell ref="A76:A77"/>
    <mergeCell ref="B76:B77"/>
    <mergeCell ref="A79:A81"/>
    <mergeCell ref="B79:B81"/>
    <mergeCell ref="A83:A84"/>
    <mergeCell ref="B83:B84"/>
    <mergeCell ref="A183:D183"/>
    <mergeCell ref="A95:A100"/>
    <mergeCell ref="B95:B100"/>
    <mergeCell ref="A102:A105"/>
    <mergeCell ref="B102:B105"/>
    <mergeCell ref="A107:A112"/>
    <mergeCell ref="B107:B112"/>
    <mergeCell ref="A114:A119"/>
    <mergeCell ref="B114:B119"/>
    <mergeCell ref="A121:A122"/>
    <mergeCell ref="B121:B122"/>
    <mergeCell ref="A124:A125"/>
    <mergeCell ref="A91:A93"/>
    <mergeCell ref="B91:B93"/>
    <mergeCell ref="A180:A181"/>
    <mergeCell ref="B146:B159"/>
    <mergeCell ref="A146:A159"/>
    <mergeCell ref="B180:B181"/>
    <mergeCell ref="A163:A166"/>
    <mergeCell ref="B163:B166"/>
    <mergeCell ref="A168:A178"/>
    <mergeCell ref="B168:B178"/>
    <mergeCell ref="A86:A89"/>
    <mergeCell ref="B86:B89"/>
    <mergeCell ref="B124:B125"/>
    <mergeCell ref="A131:A144"/>
    <mergeCell ref="B131:B144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6.7109375" style="2" customWidth="1"/>
    <col min="2" max="2" width="6.42578125" style="1" customWidth="1"/>
    <col min="3" max="3" width="9.7109375" style="2" customWidth="1"/>
    <col min="4" max="4" width="50.5703125" style="3" customWidth="1"/>
    <col min="5" max="5" width="13.42578125" style="1" customWidth="1"/>
    <col min="6" max="6" width="13.5703125" style="1" customWidth="1"/>
    <col min="7" max="7" width="11.85546875" style="1" customWidth="1"/>
    <col min="8" max="8" width="12.28515625" style="1" customWidth="1"/>
    <col min="9" max="9" width="11.85546875" style="1" customWidth="1"/>
    <col min="10" max="10" width="10.85546875" style="1" customWidth="1"/>
    <col min="11" max="11" width="11.85546875" style="1" customWidth="1"/>
    <col min="12" max="12" width="11.140625" style="1" customWidth="1"/>
    <col min="13" max="13" width="12.28515625" style="1" customWidth="1"/>
    <col min="14" max="14" width="12.140625" style="1" customWidth="1"/>
    <col min="15" max="15" width="10.5703125" style="1" customWidth="1"/>
    <col min="16" max="16" width="10.85546875" style="1" customWidth="1"/>
    <col min="17" max="17" width="11.140625" style="1" customWidth="1"/>
    <col min="18" max="19" width="11.28515625" style="1" customWidth="1"/>
    <col min="20" max="20" width="11.85546875" style="1" customWidth="1"/>
    <col min="21" max="21" width="10.85546875" style="1" customWidth="1"/>
    <col min="22" max="22" width="11.85546875" style="1" customWidth="1"/>
    <col min="23" max="23" width="12.42578125" style="1" customWidth="1"/>
    <col min="24" max="24" width="12.28515625" style="1" customWidth="1"/>
    <col min="25" max="25" width="12.140625" style="1" customWidth="1"/>
    <col min="26" max="26" width="11.85546875" style="1" customWidth="1"/>
    <col min="27" max="27" width="12.140625" style="1" customWidth="1"/>
    <col min="28" max="28" width="11.140625" style="1" customWidth="1"/>
    <col min="29" max="30" width="11.28515625" style="1" customWidth="1"/>
    <col min="31" max="267" width="9.140625" style="1"/>
    <col min="268" max="268" width="6.7109375" style="1" customWidth="1"/>
    <col min="269" max="269" width="10" style="1" customWidth="1"/>
    <col min="270" max="270" width="10.85546875" style="1" customWidth="1"/>
    <col min="271" max="271" width="56.140625" style="1" customWidth="1"/>
    <col min="272" max="272" width="13" style="1" customWidth="1"/>
    <col min="273" max="273" width="11" style="1" customWidth="1"/>
    <col min="274" max="274" width="11.85546875" style="1" customWidth="1"/>
    <col min="275" max="275" width="12.28515625" style="1" customWidth="1"/>
    <col min="276" max="276" width="11.85546875" style="1" customWidth="1"/>
    <col min="277" max="277" width="10.85546875" style="1" customWidth="1"/>
    <col min="278" max="278" width="11.85546875" style="1" customWidth="1"/>
    <col min="279" max="279" width="12.42578125" style="1" customWidth="1"/>
    <col min="280" max="280" width="12.28515625" style="1" customWidth="1"/>
    <col min="281" max="281" width="12.140625" style="1" customWidth="1"/>
    <col min="282" max="282" width="11.85546875" style="1" customWidth="1"/>
    <col min="283" max="283" width="12.140625" style="1" customWidth="1"/>
    <col min="284" max="284" width="11.140625" style="1" customWidth="1"/>
    <col min="285" max="286" width="11.28515625" style="1" customWidth="1"/>
    <col min="287" max="523" width="9.140625" style="1"/>
    <col min="524" max="524" width="6.7109375" style="1" customWidth="1"/>
    <col min="525" max="525" width="10" style="1" customWidth="1"/>
    <col min="526" max="526" width="10.85546875" style="1" customWidth="1"/>
    <col min="527" max="527" width="56.140625" style="1" customWidth="1"/>
    <col min="528" max="528" width="13" style="1" customWidth="1"/>
    <col min="529" max="529" width="11" style="1" customWidth="1"/>
    <col min="530" max="530" width="11.85546875" style="1" customWidth="1"/>
    <col min="531" max="531" width="12.28515625" style="1" customWidth="1"/>
    <col min="532" max="532" width="11.85546875" style="1" customWidth="1"/>
    <col min="533" max="533" width="10.85546875" style="1" customWidth="1"/>
    <col min="534" max="534" width="11.85546875" style="1" customWidth="1"/>
    <col min="535" max="535" width="12.42578125" style="1" customWidth="1"/>
    <col min="536" max="536" width="12.28515625" style="1" customWidth="1"/>
    <col min="537" max="537" width="12.140625" style="1" customWidth="1"/>
    <col min="538" max="538" width="11.85546875" style="1" customWidth="1"/>
    <col min="539" max="539" width="12.140625" style="1" customWidth="1"/>
    <col min="540" max="540" width="11.140625" style="1" customWidth="1"/>
    <col min="541" max="542" width="11.28515625" style="1" customWidth="1"/>
    <col min="543" max="779" width="9.140625" style="1"/>
    <col min="780" max="780" width="6.7109375" style="1" customWidth="1"/>
    <col min="781" max="781" width="10" style="1" customWidth="1"/>
    <col min="782" max="782" width="10.85546875" style="1" customWidth="1"/>
    <col min="783" max="783" width="56.140625" style="1" customWidth="1"/>
    <col min="784" max="784" width="13" style="1" customWidth="1"/>
    <col min="785" max="785" width="11" style="1" customWidth="1"/>
    <col min="786" max="786" width="11.85546875" style="1" customWidth="1"/>
    <col min="787" max="787" width="12.28515625" style="1" customWidth="1"/>
    <col min="788" max="788" width="11.85546875" style="1" customWidth="1"/>
    <col min="789" max="789" width="10.85546875" style="1" customWidth="1"/>
    <col min="790" max="790" width="11.85546875" style="1" customWidth="1"/>
    <col min="791" max="791" width="12.42578125" style="1" customWidth="1"/>
    <col min="792" max="792" width="12.28515625" style="1" customWidth="1"/>
    <col min="793" max="793" width="12.140625" style="1" customWidth="1"/>
    <col min="794" max="794" width="11.85546875" style="1" customWidth="1"/>
    <col min="795" max="795" width="12.140625" style="1" customWidth="1"/>
    <col min="796" max="796" width="11.140625" style="1" customWidth="1"/>
    <col min="797" max="798" width="11.28515625" style="1" customWidth="1"/>
    <col min="799" max="1035" width="9.140625" style="1"/>
    <col min="1036" max="1036" width="6.7109375" style="1" customWidth="1"/>
    <col min="1037" max="1037" width="10" style="1" customWidth="1"/>
    <col min="1038" max="1038" width="10.85546875" style="1" customWidth="1"/>
    <col min="1039" max="1039" width="56.140625" style="1" customWidth="1"/>
    <col min="1040" max="1040" width="13" style="1" customWidth="1"/>
    <col min="1041" max="1041" width="11" style="1" customWidth="1"/>
    <col min="1042" max="1042" width="11.85546875" style="1" customWidth="1"/>
    <col min="1043" max="1043" width="12.28515625" style="1" customWidth="1"/>
    <col min="1044" max="1044" width="11.85546875" style="1" customWidth="1"/>
    <col min="1045" max="1045" width="10.85546875" style="1" customWidth="1"/>
    <col min="1046" max="1046" width="11.85546875" style="1" customWidth="1"/>
    <col min="1047" max="1047" width="12.42578125" style="1" customWidth="1"/>
    <col min="1048" max="1048" width="12.28515625" style="1" customWidth="1"/>
    <col min="1049" max="1049" width="12.140625" style="1" customWidth="1"/>
    <col min="1050" max="1050" width="11.85546875" style="1" customWidth="1"/>
    <col min="1051" max="1051" width="12.140625" style="1" customWidth="1"/>
    <col min="1052" max="1052" width="11.140625" style="1" customWidth="1"/>
    <col min="1053" max="1054" width="11.28515625" style="1" customWidth="1"/>
    <col min="1055" max="1291" width="9.140625" style="1"/>
    <col min="1292" max="1292" width="6.7109375" style="1" customWidth="1"/>
    <col min="1293" max="1293" width="10" style="1" customWidth="1"/>
    <col min="1294" max="1294" width="10.85546875" style="1" customWidth="1"/>
    <col min="1295" max="1295" width="56.140625" style="1" customWidth="1"/>
    <col min="1296" max="1296" width="13" style="1" customWidth="1"/>
    <col min="1297" max="1297" width="11" style="1" customWidth="1"/>
    <col min="1298" max="1298" width="11.85546875" style="1" customWidth="1"/>
    <col min="1299" max="1299" width="12.28515625" style="1" customWidth="1"/>
    <col min="1300" max="1300" width="11.85546875" style="1" customWidth="1"/>
    <col min="1301" max="1301" width="10.85546875" style="1" customWidth="1"/>
    <col min="1302" max="1302" width="11.85546875" style="1" customWidth="1"/>
    <col min="1303" max="1303" width="12.42578125" style="1" customWidth="1"/>
    <col min="1304" max="1304" width="12.28515625" style="1" customWidth="1"/>
    <col min="1305" max="1305" width="12.140625" style="1" customWidth="1"/>
    <col min="1306" max="1306" width="11.85546875" style="1" customWidth="1"/>
    <col min="1307" max="1307" width="12.140625" style="1" customWidth="1"/>
    <col min="1308" max="1308" width="11.140625" style="1" customWidth="1"/>
    <col min="1309" max="1310" width="11.28515625" style="1" customWidth="1"/>
    <col min="1311" max="1547" width="9.140625" style="1"/>
    <col min="1548" max="1548" width="6.7109375" style="1" customWidth="1"/>
    <col min="1549" max="1549" width="10" style="1" customWidth="1"/>
    <col min="1550" max="1550" width="10.85546875" style="1" customWidth="1"/>
    <col min="1551" max="1551" width="56.140625" style="1" customWidth="1"/>
    <col min="1552" max="1552" width="13" style="1" customWidth="1"/>
    <col min="1553" max="1553" width="11" style="1" customWidth="1"/>
    <col min="1554" max="1554" width="11.85546875" style="1" customWidth="1"/>
    <col min="1555" max="1555" width="12.28515625" style="1" customWidth="1"/>
    <col min="1556" max="1556" width="11.85546875" style="1" customWidth="1"/>
    <col min="1557" max="1557" width="10.85546875" style="1" customWidth="1"/>
    <col min="1558" max="1558" width="11.85546875" style="1" customWidth="1"/>
    <col min="1559" max="1559" width="12.42578125" style="1" customWidth="1"/>
    <col min="1560" max="1560" width="12.28515625" style="1" customWidth="1"/>
    <col min="1561" max="1561" width="12.140625" style="1" customWidth="1"/>
    <col min="1562" max="1562" width="11.85546875" style="1" customWidth="1"/>
    <col min="1563" max="1563" width="12.140625" style="1" customWidth="1"/>
    <col min="1564" max="1564" width="11.140625" style="1" customWidth="1"/>
    <col min="1565" max="1566" width="11.28515625" style="1" customWidth="1"/>
    <col min="1567" max="1803" width="9.140625" style="1"/>
    <col min="1804" max="1804" width="6.7109375" style="1" customWidth="1"/>
    <col min="1805" max="1805" width="10" style="1" customWidth="1"/>
    <col min="1806" max="1806" width="10.85546875" style="1" customWidth="1"/>
    <col min="1807" max="1807" width="56.140625" style="1" customWidth="1"/>
    <col min="1808" max="1808" width="13" style="1" customWidth="1"/>
    <col min="1809" max="1809" width="11" style="1" customWidth="1"/>
    <col min="1810" max="1810" width="11.85546875" style="1" customWidth="1"/>
    <col min="1811" max="1811" width="12.28515625" style="1" customWidth="1"/>
    <col min="1812" max="1812" width="11.85546875" style="1" customWidth="1"/>
    <col min="1813" max="1813" width="10.85546875" style="1" customWidth="1"/>
    <col min="1814" max="1814" width="11.85546875" style="1" customWidth="1"/>
    <col min="1815" max="1815" width="12.42578125" style="1" customWidth="1"/>
    <col min="1816" max="1816" width="12.28515625" style="1" customWidth="1"/>
    <col min="1817" max="1817" width="12.140625" style="1" customWidth="1"/>
    <col min="1818" max="1818" width="11.85546875" style="1" customWidth="1"/>
    <col min="1819" max="1819" width="12.140625" style="1" customWidth="1"/>
    <col min="1820" max="1820" width="11.140625" style="1" customWidth="1"/>
    <col min="1821" max="1822" width="11.28515625" style="1" customWidth="1"/>
    <col min="1823" max="2059" width="9.140625" style="1"/>
    <col min="2060" max="2060" width="6.7109375" style="1" customWidth="1"/>
    <col min="2061" max="2061" width="10" style="1" customWidth="1"/>
    <col min="2062" max="2062" width="10.85546875" style="1" customWidth="1"/>
    <col min="2063" max="2063" width="56.140625" style="1" customWidth="1"/>
    <col min="2064" max="2064" width="13" style="1" customWidth="1"/>
    <col min="2065" max="2065" width="11" style="1" customWidth="1"/>
    <col min="2066" max="2066" width="11.85546875" style="1" customWidth="1"/>
    <col min="2067" max="2067" width="12.28515625" style="1" customWidth="1"/>
    <col min="2068" max="2068" width="11.85546875" style="1" customWidth="1"/>
    <col min="2069" max="2069" width="10.85546875" style="1" customWidth="1"/>
    <col min="2070" max="2070" width="11.85546875" style="1" customWidth="1"/>
    <col min="2071" max="2071" width="12.42578125" style="1" customWidth="1"/>
    <col min="2072" max="2072" width="12.28515625" style="1" customWidth="1"/>
    <col min="2073" max="2073" width="12.140625" style="1" customWidth="1"/>
    <col min="2074" max="2074" width="11.85546875" style="1" customWidth="1"/>
    <col min="2075" max="2075" width="12.140625" style="1" customWidth="1"/>
    <col min="2076" max="2076" width="11.140625" style="1" customWidth="1"/>
    <col min="2077" max="2078" width="11.28515625" style="1" customWidth="1"/>
    <col min="2079" max="2315" width="9.140625" style="1"/>
    <col min="2316" max="2316" width="6.7109375" style="1" customWidth="1"/>
    <col min="2317" max="2317" width="10" style="1" customWidth="1"/>
    <col min="2318" max="2318" width="10.85546875" style="1" customWidth="1"/>
    <col min="2319" max="2319" width="56.140625" style="1" customWidth="1"/>
    <col min="2320" max="2320" width="13" style="1" customWidth="1"/>
    <col min="2321" max="2321" width="11" style="1" customWidth="1"/>
    <col min="2322" max="2322" width="11.85546875" style="1" customWidth="1"/>
    <col min="2323" max="2323" width="12.28515625" style="1" customWidth="1"/>
    <col min="2324" max="2324" width="11.85546875" style="1" customWidth="1"/>
    <col min="2325" max="2325" width="10.85546875" style="1" customWidth="1"/>
    <col min="2326" max="2326" width="11.85546875" style="1" customWidth="1"/>
    <col min="2327" max="2327" width="12.42578125" style="1" customWidth="1"/>
    <col min="2328" max="2328" width="12.28515625" style="1" customWidth="1"/>
    <col min="2329" max="2329" width="12.140625" style="1" customWidth="1"/>
    <col min="2330" max="2330" width="11.85546875" style="1" customWidth="1"/>
    <col min="2331" max="2331" width="12.140625" style="1" customWidth="1"/>
    <col min="2332" max="2332" width="11.140625" style="1" customWidth="1"/>
    <col min="2333" max="2334" width="11.28515625" style="1" customWidth="1"/>
    <col min="2335" max="2571" width="9.140625" style="1"/>
    <col min="2572" max="2572" width="6.7109375" style="1" customWidth="1"/>
    <col min="2573" max="2573" width="10" style="1" customWidth="1"/>
    <col min="2574" max="2574" width="10.85546875" style="1" customWidth="1"/>
    <col min="2575" max="2575" width="56.140625" style="1" customWidth="1"/>
    <col min="2576" max="2576" width="13" style="1" customWidth="1"/>
    <col min="2577" max="2577" width="11" style="1" customWidth="1"/>
    <col min="2578" max="2578" width="11.85546875" style="1" customWidth="1"/>
    <col min="2579" max="2579" width="12.28515625" style="1" customWidth="1"/>
    <col min="2580" max="2580" width="11.85546875" style="1" customWidth="1"/>
    <col min="2581" max="2581" width="10.85546875" style="1" customWidth="1"/>
    <col min="2582" max="2582" width="11.85546875" style="1" customWidth="1"/>
    <col min="2583" max="2583" width="12.42578125" style="1" customWidth="1"/>
    <col min="2584" max="2584" width="12.28515625" style="1" customWidth="1"/>
    <col min="2585" max="2585" width="12.140625" style="1" customWidth="1"/>
    <col min="2586" max="2586" width="11.85546875" style="1" customWidth="1"/>
    <col min="2587" max="2587" width="12.140625" style="1" customWidth="1"/>
    <col min="2588" max="2588" width="11.140625" style="1" customWidth="1"/>
    <col min="2589" max="2590" width="11.28515625" style="1" customWidth="1"/>
    <col min="2591" max="2827" width="9.140625" style="1"/>
    <col min="2828" max="2828" width="6.7109375" style="1" customWidth="1"/>
    <col min="2829" max="2829" width="10" style="1" customWidth="1"/>
    <col min="2830" max="2830" width="10.85546875" style="1" customWidth="1"/>
    <col min="2831" max="2831" width="56.140625" style="1" customWidth="1"/>
    <col min="2832" max="2832" width="13" style="1" customWidth="1"/>
    <col min="2833" max="2833" width="11" style="1" customWidth="1"/>
    <col min="2834" max="2834" width="11.85546875" style="1" customWidth="1"/>
    <col min="2835" max="2835" width="12.28515625" style="1" customWidth="1"/>
    <col min="2836" max="2836" width="11.85546875" style="1" customWidth="1"/>
    <col min="2837" max="2837" width="10.85546875" style="1" customWidth="1"/>
    <col min="2838" max="2838" width="11.85546875" style="1" customWidth="1"/>
    <col min="2839" max="2839" width="12.42578125" style="1" customWidth="1"/>
    <col min="2840" max="2840" width="12.28515625" style="1" customWidth="1"/>
    <col min="2841" max="2841" width="12.140625" style="1" customWidth="1"/>
    <col min="2842" max="2842" width="11.85546875" style="1" customWidth="1"/>
    <col min="2843" max="2843" width="12.140625" style="1" customWidth="1"/>
    <col min="2844" max="2844" width="11.140625" style="1" customWidth="1"/>
    <col min="2845" max="2846" width="11.28515625" style="1" customWidth="1"/>
    <col min="2847" max="3083" width="9.140625" style="1"/>
    <col min="3084" max="3084" width="6.7109375" style="1" customWidth="1"/>
    <col min="3085" max="3085" width="10" style="1" customWidth="1"/>
    <col min="3086" max="3086" width="10.85546875" style="1" customWidth="1"/>
    <col min="3087" max="3087" width="56.140625" style="1" customWidth="1"/>
    <col min="3088" max="3088" width="13" style="1" customWidth="1"/>
    <col min="3089" max="3089" width="11" style="1" customWidth="1"/>
    <col min="3090" max="3090" width="11.85546875" style="1" customWidth="1"/>
    <col min="3091" max="3091" width="12.28515625" style="1" customWidth="1"/>
    <col min="3092" max="3092" width="11.85546875" style="1" customWidth="1"/>
    <col min="3093" max="3093" width="10.85546875" style="1" customWidth="1"/>
    <col min="3094" max="3094" width="11.85546875" style="1" customWidth="1"/>
    <col min="3095" max="3095" width="12.42578125" style="1" customWidth="1"/>
    <col min="3096" max="3096" width="12.28515625" style="1" customWidth="1"/>
    <col min="3097" max="3097" width="12.140625" style="1" customWidth="1"/>
    <col min="3098" max="3098" width="11.85546875" style="1" customWidth="1"/>
    <col min="3099" max="3099" width="12.140625" style="1" customWidth="1"/>
    <col min="3100" max="3100" width="11.140625" style="1" customWidth="1"/>
    <col min="3101" max="3102" width="11.28515625" style="1" customWidth="1"/>
    <col min="3103" max="3339" width="9.140625" style="1"/>
    <col min="3340" max="3340" width="6.7109375" style="1" customWidth="1"/>
    <col min="3341" max="3341" width="10" style="1" customWidth="1"/>
    <col min="3342" max="3342" width="10.85546875" style="1" customWidth="1"/>
    <col min="3343" max="3343" width="56.140625" style="1" customWidth="1"/>
    <col min="3344" max="3344" width="13" style="1" customWidth="1"/>
    <col min="3345" max="3345" width="11" style="1" customWidth="1"/>
    <col min="3346" max="3346" width="11.85546875" style="1" customWidth="1"/>
    <col min="3347" max="3347" width="12.28515625" style="1" customWidth="1"/>
    <col min="3348" max="3348" width="11.85546875" style="1" customWidth="1"/>
    <col min="3349" max="3349" width="10.85546875" style="1" customWidth="1"/>
    <col min="3350" max="3350" width="11.85546875" style="1" customWidth="1"/>
    <col min="3351" max="3351" width="12.42578125" style="1" customWidth="1"/>
    <col min="3352" max="3352" width="12.28515625" style="1" customWidth="1"/>
    <col min="3353" max="3353" width="12.140625" style="1" customWidth="1"/>
    <col min="3354" max="3354" width="11.85546875" style="1" customWidth="1"/>
    <col min="3355" max="3355" width="12.140625" style="1" customWidth="1"/>
    <col min="3356" max="3356" width="11.140625" style="1" customWidth="1"/>
    <col min="3357" max="3358" width="11.28515625" style="1" customWidth="1"/>
    <col min="3359" max="3595" width="9.140625" style="1"/>
    <col min="3596" max="3596" width="6.7109375" style="1" customWidth="1"/>
    <col min="3597" max="3597" width="10" style="1" customWidth="1"/>
    <col min="3598" max="3598" width="10.85546875" style="1" customWidth="1"/>
    <col min="3599" max="3599" width="56.140625" style="1" customWidth="1"/>
    <col min="3600" max="3600" width="13" style="1" customWidth="1"/>
    <col min="3601" max="3601" width="11" style="1" customWidth="1"/>
    <col min="3602" max="3602" width="11.85546875" style="1" customWidth="1"/>
    <col min="3603" max="3603" width="12.28515625" style="1" customWidth="1"/>
    <col min="3604" max="3604" width="11.85546875" style="1" customWidth="1"/>
    <col min="3605" max="3605" width="10.85546875" style="1" customWidth="1"/>
    <col min="3606" max="3606" width="11.85546875" style="1" customWidth="1"/>
    <col min="3607" max="3607" width="12.42578125" style="1" customWidth="1"/>
    <col min="3608" max="3608" width="12.28515625" style="1" customWidth="1"/>
    <col min="3609" max="3609" width="12.140625" style="1" customWidth="1"/>
    <col min="3610" max="3610" width="11.85546875" style="1" customWidth="1"/>
    <col min="3611" max="3611" width="12.140625" style="1" customWidth="1"/>
    <col min="3612" max="3612" width="11.140625" style="1" customWidth="1"/>
    <col min="3613" max="3614" width="11.28515625" style="1" customWidth="1"/>
    <col min="3615" max="3851" width="9.140625" style="1"/>
    <col min="3852" max="3852" width="6.7109375" style="1" customWidth="1"/>
    <col min="3853" max="3853" width="10" style="1" customWidth="1"/>
    <col min="3854" max="3854" width="10.85546875" style="1" customWidth="1"/>
    <col min="3855" max="3855" width="56.140625" style="1" customWidth="1"/>
    <col min="3856" max="3856" width="13" style="1" customWidth="1"/>
    <col min="3857" max="3857" width="11" style="1" customWidth="1"/>
    <col min="3858" max="3858" width="11.85546875" style="1" customWidth="1"/>
    <col min="3859" max="3859" width="12.28515625" style="1" customWidth="1"/>
    <col min="3860" max="3860" width="11.85546875" style="1" customWidth="1"/>
    <col min="3861" max="3861" width="10.85546875" style="1" customWidth="1"/>
    <col min="3862" max="3862" width="11.85546875" style="1" customWidth="1"/>
    <col min="3863" max="3863" width="12.42578125" style="1" customWidth="1"/>
    <col min="3864" max="3864" width="12.28515625" style="1" customWidth="1"/>
    <col min="3865" max="3865" width="12.140625" style="1" customWidth="1"/>
    <col min="3866" max="3866" width="11.85546875" style="1" customWidth="1"/>
    <col min="3867" max="3867" width="12.140625" style="1" customWidth="1"/>
    <col min="3868" max="3868" width="11.140625" style="1" customWidth="1"/>
    <col min="3869" max="3870" width="11.28515625" style="1" customWidth="1"/>
    <col min="3871" max="4107" width="9.140625" style="1"/>
    <col min="4108" max="4108" width="6.7109375" style="1" customWidth="1"/>
    <col min="4109" max="4109" width="10" style="1" customWidth="1"/>
    <col min="4110" max="4110" width="10.85546875" style="1" customWidth="1"/>
    <col min="4111" max="4111" width="56.140625" style="1" customWidth="1"/>
    <col min="4112" max="4112" width="13" style="1" customWidth="1"/>
    <col min="4113" max="4113" width="11" style="1" customWidth="1"/>
    <col min="4114" max="4114" width="11.85546875" style="1" customWidth="1"/>
    <col min="4115" max="4115" width="12.28515625" style="1" customWidth="1"/>
    <col min="4116" max="4116" width="11.85546875" style="1" customWidth="1"/>
    <col min="4117" max="4117" width="10.85546875" style="1" customWidth="1"/>
    <col min="4118" max="4118" width="11.85546875" style="1" customWidth="1"/>
    <col min="4119" max="4119" width="12.42578125" style="1" customWidth="1"/>
    <col min="4120" max="4120" width="12.28515625" style="1" customWidth="1"/>
    <col min="4121" max="4121" width="12.140625" style="1" customWidth="1"/>
    <col min="4122" max="4122" width="11.85546875" style="1" customWidth="1"/>
    <col min="4123" max="4123" width="12.140625" style="1" customWidth="1"/>
    <col min="4124" max="4124" width="11.140625" style="1" customWidth="1"/>
    <col min="4125" max="4126" width="11.28515625" style="1" customWidth="1"/>
    <col min="4127" max="4363" width="9.140625" style="1"/>
    <col min="4364" max="4364" width="6.7109375" style="1" customWidth="1"/>
    <col min="4365" max="4365" width="10" style="1" customWidth="1"/>
    <col min="4366" max="4366" width="10.85546875" style="1" customWidth="1"/>
    <col min="4367" max="4367" width="56.140625" style="1" customWidth="1"/>
    <col min="4368" max="4368" width="13" style="1" customWidth="1"/>
    <col min="4369" max="4369" width="11" style="1" customWidth="1"/>
    <col min="4370" max="4370" width="11.85546875" style="1" customWidth="1"/>
    <col min="4371" max="4371" width="12.28515625" style="1" customWidth="1"/>
    <col min="4372" max="4372" width="11.85546875" style="1" customWidth="1"/>
    <col min="4373" max="4373" width="10.85546875" style="1" customWidth="1"/>
    <col min="4374" max="4374" width="11.85546875" style="1" customWidth="1"/>
    <col min="4375" max="4375" width="12.42578125" style="1" customWidth="1"/>
    <col min="4376" max="4376" width="12.28515625" style="1" customWidth="1"/>
    <col min="4377" max="4377" width="12.140625" style="1" customWidth="1"/>
    <col min="4378" max="4378" width="11.85546875" style="1" customWidth="1"/>
    <col min="4379" max="4379" width="12.140625" style="1" customWidth="1"/>
    <col min="4380" max="4380" width="11.140625" style="1" customWidth="1"/>
    <col min="4381" max="4382" width="11.28515625" style="1" customWidth="1"/>
    <col min="4383" max="4619" width="9.140625" style="1"/>
    <col min="4620" max="4620" width="6.7109375" style="1" customWidth="1"/>
    <col min="4621" max="4621" width="10" style="1" customWidth="1"/>
    <col min="4622" max="4622" width="10.85546875" style="1" customWidth="1"/>
    <col min="4623" max="4623" width="56.140625" style="1" customWidth="1"/>
    <col min="4624" max="4624" width="13" style="1" customWidth="1"/>
    <col min="4625" max="4625" width="11" style="1" customWidth="1"/>
    <col min="4626" max="4626" width="11.85546875" style="1" customWidth="1"/>
    <col min="4627" max="4627" width="12.28515625" style="1" customWidth="1"/>
    <col min="4628" max="4628" width="11.85546875" style="1" customWidth="1"/>
    <col min="4629" max="4629" width="10.85546875" style="1" customWidth="1"/>
    <col min="4630" max="4630" width="11.85546875" style="1" customWidth="1"/>
    <col min="4631" max="4631" width="12.42578125" style="1" customWidth="1"/>
    <col min="4632" max="4632" width="12.28515625" style="1" customWidth="1"/>
    <col min="4633" max="4633" width="12.140625" style="1" customWidth="1"/>
    <col min="4634" max="4634" width="11.85546875" style="1" customWidth="1"/>
    <col min="4635" max="4635" width="12.140625" style="1" customWidth="1"/>
    <col min="4636" max="4636" width="11.140625" style="1" customWidth="1"/>
    <col min="4637" max="4638" width="11.28515625" style="1" customWidth="1"/>
    <col min="4639" max="4875" width="9.140625" style="1"/>
    <col min="4876" max="4876" width="6.7109375" style="1" customWidth="1"/>
    <col min="4877" max="4877" width="10" style="1" customWidth="1"/>
    <col min="4878" max="4878" width="10.85546875" style="1" customWidth="1"/>
    <col min="4879" max="4879" width="56.140625" style="1" customWidth="1"/>
    <col min="4880" max="4880" width="13" style="1" customWidth="1"/>
    <col min="4881" max="4881" width="11" style="1" customWidth="1"/>
    <col min="4882" max="4882" width="11.85546875" style="1" customWidth="1"/>
    <col min="4883" max="4883" width="12.28515625" style="1" customWidth="1"/>
    <col min="4884" max="4884" width="11.85546875" style="1" customWidth="1"/>
    <col min="4885" max="4885" width="10.85546875" style="1" customWidth="1"/>
    <col min="4886" max="4886" width="11.85546875" style="1" customWidth="1"/>
    <col min="4887" max="4887" width="12.42578125" style="1" customWidth="1"/>
    <col min="4888" max="4888" width="12.28515625" style="1" customWidth="1"/>
    <col min="4889" max="4889" width="12.140625" style="1" customWidth="1"/>
    <col min="4890" max="4890" width="11.85546875" style="1" customWidth="1"/>
    <col min="4891" max="4891" width="12.140625" style="1" customWidth="1"/>
    <col min="4892" max="4892" width="11.140625" style="1" customWidth="1"/>
    <col min="4893" max="4894" width="11.28515625" style="1" customWidth="1"/>
    <col min="4895" max="5131" width="9.140625" style="1"/>
    <col min="5132" max="5132" width="6.7109375" style="1" customWidth="1"/>
    <col min="5133" max="5133" width="10" style="1" customWidth="1"/>
    <col min="5134" max="5134" width="10.85546875" style="1" customWidth="1"/>
    <col min="5135" max="5135" width="56.140625" style="1" customWidth="1"/>
    <col min="5136" max="5136" width="13" style="1" customWidth="1"/>
    <col min="5137" max="5137" width="11" style="1" customWidth="1"/>
    <col min="5138" max="5138" width="11.85546875" style="1" customWidth="1"/>
    <col min="5139" max="5139" width="12.28515625" style="1" customWidth="1"/>
    <col min="5140" max="5140" width="11.85546875" style="1" customWidth="1"/>
    <col min="5141" max="5141" width="10.85546875" style="1" customWidth="1"/>
    <col min="5142" max="5142" width="11.85546875" style="1" customWidth="1"/>
    <col min="5143" max="5143" width="12.42578125" style="1" customWidth="1"/>
    <col min="5144" max="5144" width="12.28515625" style="1" customWidth="1"/>
    <col min="5145" max="5145" width="12.140625" style="1" customWidth="1"/>
    <col min="5146" max="5146" width="11.85546875" style="1" customWidth="1"/>
    <col min="5147" max="5147" width="12.140625" style="1" customWidth="1"/>
    <col min="5148" max="5148" width="11.140625" style="1" customWidth="1"/>
    <col min="5149" max="5150" width="11.28515625" style="1" customWidth="1"/>
    <col min="5151" max="5387" width="9.140625" style="1"/>
    <col min="5388" max="5388" width="6.7109375" style="1" customWidth="1"/>
    <col min="5389" max="5389" width="10" style="1" customWidth="1"/>
    <col min="5390" max="5390" width="10.85546875" style="1" customWidth="1"/>
    <col min="5391" max="5391" width="56.140625" style="1" customWidth="1"/>
    <col min="5392" max="5392" width="13" style="1" customWidth="1"/>
    <col min="5393" max="5393" width="11" style="1" customWidth="1"/>
    <col min="5394" max="5394" width="11.85546875" style="1" customWidth="1"/>
    <col min="5395" max="5395" width="12.28515625" style="1" customWidth="1"/>
    <col min="5396" max="5396" width="11.85546875" style="1" customWidth="1"/>
    <col min="5397" max="5397" width="10.85546875" style="1" customWidth="1"/>
    <col min="5398" max="5398" width="11.85546875" style="1" customWidth="1"/>
    <col min="5399" max="5399" width="12.42578125" style="1" customWidth="1"/>
    <col min="5400" max="5400" width="12.28515625" style="1" customWidth="1"/>
    <col min="5401" max="5401" width="12.140625" style="1" customWidth="1"/>
    <col min="5402" max="5402" width="11.85546875" style="1" customWidth="1"/>
    <col min="5403" max="5403" width="12.140625" style="1" customWidth="1"/>
    <col min="5404" max="5404" width="11.140625" style="1" customWidth="1"/>
    <col min="5405" max="5406" width="11.28515625" style="1" customWidth="1"/>
    <col min="5407" max="5643" width="9.140625" style="1"/>
    <col min="5644" max="5644" width="6.7109375" style="1" customWidth="1"/>
    <col min="5645" max="5645" width="10" style="1" customWidth="1"/>
    <col min="5646" max="5646" width="10.85546875" style="1" customWidth="1"/>
    <col min="5647" max="5647" width="56.140625" style="1" customWidth="1"/>
    <col min="5648" max="5648" width="13" style="1" customWidth="1"/>
    <col min="5649" max="5649" width="11" style="1" customWidth="1"/>
    <col min="5650" max="5650" width="11.85546875" style="1" customWidth="1"/>
    <col min="5651" max="5651" width="12.28515625" style="1" customWidth="1"/>
    <col min="5652" max="5652" width="11.85546875" style="1" customWidth="1"/>
    <col min="5653" max="5653" width="10.85546875" style="1" customWidth="1"/>
    <col min="5654" max="5654" width="11.85546875" style="1" customWidth="1"/>
    <col min="5655" max="5655" width="12.42578125" style="1" customWidth="1"/>
    <col min="5656" max="5656" width="12.28515625" style="1" customWidth="1"/>
    <col min="5657" max="5657" width="12.140625" style="1" customWidth="1"/>
    <col min="5658" max="5658" width="11.85546875" style="1" customWidth="1"/>
    <col min="5659" max="5659" width="12.140625" style="1" customWidth="1"/>
    <col min="5660" max="5660" width="11.140625" style="1" customWidth="1"/>
    <col min="5661" max="5662" width="11.28515625" style="1" customWidth="1"/>
    <col min="5663" max="5899" width="9.140625" style="1"/>
    <col min="5900" max="5900" width="6.7109375" style="1" customWidth="1"/>
    <col min="5901" max="5901" width="10" style="1" customWidth="1"/>
    <col min="5902" max="5902" width="10.85546875" style="1" customWidth="1"/>
    <col min="5903" max="5903" width="56.140625" style="1" customWidth="1"/>
    <col min="5904" max="5904" width="13" style="1" customWidth="1"/>
    <col min="5905" max="5905" width="11" style="1" customWidth="1"/>
    <col min="5906" max="5906" width="11.85546875" style="1" customWidth="1"/>
    <col min="5907" max="5907" width="12.28515625" style="1" customWidth="1"/>
    <col min="5908" max="5908" width="11.85546875" style="1" customWidth="1"/>
    <col min="5909" max="5909" width="10.85546875" style="1" customWidth="1"/>
    <col min="5910" max="5910" width="11.85546875" style="1" customWidth="1"/>
    <col min="5911" max="5911" width="12.42578125" style="1" customWidth="1"/>
    <col min="5912" max="5912" width="12.28515625" style="1" customWidth="1"/>
    <col min="5913" max="5913" width="12.140625" style="1" customWidth="1"/>
    <col min="5914" max="5914" width="11.85546875" style="1" customWidth="1"/>
    <col min="5915" max="5915" width="12.140625" style="1" customWidth="1"/>
    <col min="5916" max="5916" width="11.140625" style="1" customWidth="1"/>
    <col min="5917" max="5918" width="11.28515625" style="1" customWidth="1"/>
    <col min="5919" max="6155" width="9.140625" style="1"/>
    <col min="6156" max="6156" width="6.7109375" style="1" customWidth="1"/>
    <col min="6157" max="6157" width="10" style="1" customWidth="1"/>
    <col min="6158" max="6158" width="10.85546875" style="1" customWidth="1"/>
    <col min="6159" max="6159" width="56.140625" style="1" customWidth="1"/>
    <col min="6160" max="6160" width="13" style="1" customWidth="1"/>
    <col min="6161" max="6161" width="11" style="1" customWidth="1"/>
    <col min="6162" max="6162" width="11.85546875" style="1" customWidth="1"/>
    <col min="6163" max="6163" width="12.28515625" style="1" customWidth="1"/>
    <col min="6164" max="6164" width="11.85546875" style="1" customWidth="1"/>
    <col min="6165" max="6165" width="10.85546875" style="1" customWidth="1"/>
    <col min="6166" max="6166" width="11.85546875" style="1" customWidth="1"/>
    <col min="6167" max="6167" width="12.42578125" style="1" customWidth="1"/>
    <col min="6168" max="6168" width="12.28515625" style="1" customWidth="1"/>
    <col min="6169" max="6169" width="12.140625" style="1" customWidth="1"/>
    <col min="6170" max="6170" width="11.85546875" style="1" customWidth="1"/>
    <col min="6171" max="6171" width="12.140625" style="1" customWidth="1"/>
    <col min="6172" max="6172" width="11.140625" style="1" customWidth="1"/>
    <col min="6173" max="6174" width="11.28515625" style="1" customWidth="1"/>
    <col min="6175" max="6411" width="9.140625" style="1"/>
    <col min="6412" max="6412" width="6.7109375" style="1" customWidth="1"/>
    <col min="6413" max="6413" width="10" style="1" customWidth="1"/>
    <col min="6414" max="6414" width="10.85546875" style="1" customWidth="1"/>
    <col min="6415" max="6415" width="56.140625" style="1" customWidth="1"/>
    <col min="6416" max="6416" width="13" style="1" customWidth="1"/>
    <col min="6417" max="6417" width="11" style="1" customWidth="1"/>
    <col min="6418" max="6418" width="11.85546875" style="1" customWidth="1"/>
    <col min="6419" max="6419" width="12.28515625" style="1" customWidth="1"/>
    <col min="6420" max="6420" width="11.85546875" style="1" customWidth="1"/>
    <col min="6421" max="6421" width="10.85546875" style="1" customWidth="1"/>
    <col min="6422" max="6422" width="11.85546875" style="1" customWidth="1"/>
    <col min="6423" max="6423" width="12.42578125" style="1" customWidth="1"/>
    <col min="6424" max="6424" width="12.28515625" style="1" customWidth="1"/>
    <col min="6425" max="6425" width="12.140625" style="1" customWidth="1"/>
    <col min="6426" max="6426" width="11.85546875" style="1" customWidth="1"/>
    <col min="6427" max="6427" width="12.140625" style="1" customWidth="1"/>
    <col min="6428" max="6428" width="11.140625" style="1" customWidth="1"/>
    <col min="6429" max="6430" width="11.28515625" style="1" customWidth="1"/>
    <col min="6431" max="6667" width="9.140625" style="1"/>
    <col min="6668" max="6668" width="6.7109375" style="1" customWidth="1"/>
    <col min="6669" max="6669" width="10" style="1" customWidth="1"/>
    <col min="6670" max="6670" width="10.85546875" style="1" customWidth="1"/>
    <col min="6671" max="6671" width="56.140625" style="1" customWidth="1"/>
    <col min="6672" max="6672" width="13" style="1" customWidth="1"/>
    <col min="6673" max="6673" width="11" style="1" customWidth="1"/>
    <col min="6674" max="6674" width="11.85546875" style="1" customWidth="1"/>
    <col min="6675" max="6675" width="12.28515625" style="1" customWidth="1"/>
    <col min="6676" max="6676" width="11.85546875" style="1" customWidth="1"/>
    <col min="6677" max="6677" width="10.85546875" style="1" customWidth="1"/>
    <col min="6678" max="6678" width="11.85546875" style="1" customWidth="1"/>
    <col min="6679" max="6679" width="12.42578125" style="1" customWidth="1"/>
    <col min="6680" max="6680" width="12.28515625" style="1" customWidth="1"/>
    <col min="6681" max="6681" width="12.140625" style="1" customWidth="1"/>
    <col min="6682" max="6682" width="11.85546875" style="1" customWidth="1"/>
    <col min="6683" max="6683" width="12.140625" style="1" customWidth="1"/>
    <col min="6684" max="6684" width="11.140625" style="1" customWidth="1"/>
    <col min="6685" max="6686" width="11.28515625" style="1" customWidth="1"/>
    <col min="6687" max="6923" width="9.140625" style="1"/>
    <col min="6924" max="6924" width="6.7109375" style="1" customWidth="1"/>
    <col min="6925" max="6925" width="10" style="1" customWidth="1"/>
    <col min="6926" max="6926" width="10.85546875" style="1" customWidth="1"/>
    <col min="6927" max="6927" width="56.140625" style="1" customWidth="1"/>
    <col min="6928" max="6928" width="13" style="1" customWidth="1"/>
    <col min="6929" max="6929" width="11" style="1" customWidth="1"/>
    <col min="6930" max="6930" width="11.85546875" style="1" customWidth="1"/>
    <col min="6931" max="6931" width="12.28515625" style="1" customWidth="1"/>
    <col min="6932" max="6932" width="11.85546875" style="1" customWidth="1"/>
    <col min="6933" max="6933" width="10.85546875" style="1" customWidth="1"/>
    <col min="6934" max="6934" width="11.85546875" style="1" customWidth="1"/>
    <col min="6935" max="6935" width="12.42578125" style="1" customWidth="1"/>
    <col min="6936" max="6936" width="12.28515625" style="1" customWidth="1"/>
    <col min="6937" max="6937" width="12.140625" style="1" customWidth="1"/>
    <col min="6938" max="6938" width="11.85546875" style="1" customWidth="1"/>
    <col min="6939" max="6939" width="12.140625" style="1" customWidth="1"/>
    <col min="6940" max="6940" width="11.140625" style="1" customWidth="1"/>
    <col min="6941" max="6942" width="11.28515625" style="1" customWidth="1"/>
    <col min="6943" max="7179" width="9.140625" style="1"/>
    <col min="7180" max="7180" width="6.7109375" style="1" customWidth="1"/>
    <col min="7181" max="7181" width="10" style="1" customWidth="1"/>
    <col min="7182" max="7182" width="10.85546875" style="1" customWidth="1"/>
    <col min="7183" max="7183" width="56.140625" style="1" customWidth="1"/>
    <col min="7184" max="7184" width="13" style="1" customWidth="1"/>
    <col min="7185" max="7185" width="11" style="1" customWidth="1"/>
    <col min="7186" max="7186" width="11.85546875" style="1" customWidth="1"/>
    <col min="7187" max="7187" width="12.28515625" style="1" customWidth="1"/>
    <col min="7188" max="7188" width="11.85546875" style="1" customWidth="1"/>
    <col min="7189" max="7189" width="10.85546875" style="1" customWidth="1"/>
    <col min="7190" max="7190" width="11.85546875" style="1" customWidth="1"/>
    <col min="7191" max="7191" width="12.42578125" style="1" customWidth="1"/>
    <col min="7192" max="7192" width="12.28515625" style="1" customWidth="1"/>
    <col min="7193" max="7193" width="12.140625" style="1" customWidth="1"/>
    <col min="7194" max="7194" width="11.85546875" style="1" customWidth="1"/>
    <col min="7195" max="7195" width="12.140625" style="1" customWidth="1"/>
    <col min="7196" max="7196" width="11.140625" style="1" customWidth="1"/>
    <col min="7197" max="7198" width="11.28515625" style="1" customWidth="1"/>
    <col min="7199" max="7435" width="9.140625" style="1"/>
    <col min="7436" max="7436" width="6.7109375" style="1" customWidth="1"/>
    <col min="7437" max="7437" width="10" style="1" customWidth="1"/>
    <col min="7438" max="7438" width="10.85546875" style="1" customWidth="1"/>
    <col min="7439" max="7439" width="56.140625" style="1" customWidth="1"/>
    <col min="7440" max="7440" width="13" style="1" customWidth="1"/>
    <col min="7441" max="7441" width="11" style="1" customWidth="1"/>
    <col min="7442" max="7442" width="11.85546875" style="1" customWidth="1"/>
    <col min="7443" max="7443" width="12.28515625" style="1" customWidth="1"/>
    <col min="7444" max="7444" width="11.85546875" style="1" customWidth="1"/>
    <col min="7445" max="7445" width="10.85546875" style="1" customWidth="1"/>
    <col min="7446" max="7446" width="11.85546875" style="1" customWidth="1"/>
    <col min="7447" max="7447" width="12.42578125" style="1" customWidth="1"/>
    <col min="7448" max="7448" width="12.28515625" style="1" customWidth="1"/>
    <col min="7449" max="7449" width="12.140625" style="1" customWidth="1"/>
    <col min="7450" max="7450" width="11.85546875" style="1" customWidth="1"/>
    <col min="7451" max="7451" width="12.140625" style="1" customWidth="1"/>
    <col min="7452" max="7452" width="11.140625" style="1" customWidth="1"/>
    <col min="7453" max="7454" width="11.28515625" style="1" customWidth="1"/>
    <col min="7455" max="7691" width="9.140625" style="1"/>
    <col min="7692" max="7692" width="6.7109375" style="1" customWidth="1"/>
    <col min="7693" max="7693" width="10" style="1" customWidth="1"/>
    <col min="7694" max="7694" width="10.85546875" style="1" customWidth="1"/>
    <col min="7695" max="7695" width="56.140625" style="1" customWidth="1"/>
    <col min="7696" max="7696" width="13" style="1" customWidth="1"/>
    <col min="7697" max="7697" width="11" style="1" customWidth="1"/>
    <col min="7698" max="7698" width="11.85546875" style="1" customWidth="1"/>
    <col min="7699" max="7699" width="12.28515625" style="1" customWidth="1"/>
    <col min="7700" max="7700" width="11.85546875" style="1" customWidth="1"/>
    <col min="7701" max="7701" width="10.85546875" style="1" customWidth="1"/>
    <col min="7702" max="7702" width="11.85546875" style="1" customWidth="1"/>
    <col min="7703" max="7703" width="12.42578125" style="1" customWidth="1"/>
    <col min="7704" max="7704" width="12.28515625" style="1" customWidth="1"/>
    <col min="7705" max="7705" width="12.140625" style="1" customWidth="1"/>
    <col min="7706" max="7706" width="11.85546875" style="1" customWidth="1"/>
    <col min="7707" max="7707" width="12.140625" style="1" customWidth="1"/>
    <col min="7708" max="7708" width="11.140625" style="1" customWidth="1"/>
    <col min="7709" max="7710" width="11.28515625" style="1" customWidth="1"/>
    <col min="7711" max="7947" width="9.140625" style="1"/>
    <col min="7948" max="7948" width="6.7109375" style="1" customWidth="1"/>
    <col min="7949" max="7949" width="10" style="1" customWidth="1"/>
    <col min="7950" max="7950" width="10.85546875" style="1" customWidth="1"/>
    <col min="7951" max="7951" width="56.140625" style="1" customWidth="1"/>
    <col min="7952" max="7952" width="13" style="1" customWidth="1"/>
    <col min="7953" max="7953" width="11" style="1" customWidth="1"/>
    <col min="7954" max="7954" width="11.85546875" style="1" customWidth="1"/>
    <col min="7955" max="7955" width="12.28515625" style="1" customWidth="1"/>
    <col min="7956" max="7956" width="11.85546875" style="1" customWidth="1"/>
    <col min="7957" max="7957" width="10.85546875" style="1" customWidth="1"/>
    <col min="7958" max="7958" width="11.85546875" style="1" customWidth="1"/>
    <col min="7959" max="7959" width="12.42578125" style="1" customWidth="1"/>
    <col min="7960" max="7960" width="12.28515625" style="1" customWidth="1"/>
    <col min="7961" max="7961" width="12.140625" style="1" customWidth="1"/>
    <col min="7962" max="7962" width="11.85546875" style="1" customWidth="1"/>
    <col min="7963" max="7963" width="12.140625" style="1" customWidth="1"/>
    <col min="7964" max="7964" width="11.140625" style="1" customWidth="1"/>
    <col min="7965" max="7966" width="11.28515625" style="1" customWidth="1"/>
    <col min="7967" max="8203" width="9.140625" style="1"/>
    <col min="8204" max="8204" width="6.7109375" style="1" customWidth="1"/>
    <col min="8205" max="8205" width="10" style="1" customWidth="1"/>
    <col min="8206" max="8206" width="10.85546875" style="1" customWidth="1"/>
    <col min="8207" max="8207" width="56.140625" style="1" customWidth="1"/>
    <col min="8208" max="8208" width="13" style="1" customWidth="1"/>
    <col min="8209" max="8209" width="11" style="1" customWidth="1"/>
    <col min="8210" max="8210" width="11.85546875" style="1" customWidth="1"/>
    <col min="8211" max="8211" width="12.28515625" style="1" customWidth="1"/>
    <col min="8212" max="8212" width="11.85546875" style="1" customWidth="1"/>
    <col min="8213" max="8213" width="10.85546875" style="1" customWidth="1"/>
    <col min="8214" max="8214" width="11.85546875" style="1" customWidth="1"/>
    <col min="8215" max="8215" width="12.42578125" style="1" customWidth="1"/>
    <col min="8216" max="8216" width="12.28515625" style="1" customWidth="1"/>
    <col min="8217" max="8217" width="12.140625" style="1" customWidth="1"/>
    <col min="8218" max="8218" width="11.85546875" style="1" customWidth="1"/>
    <col min="8219" max="8219" width="12.140625" style="1" customWidth="1"/>
    <col min="8220" max="8220" width="11.140625" style="1" customWidth="1"/>
    <col min="8221" max="8222" width="11.28515625" style="1" customWidth="1"/>
    <col min="8223" max="8459" width="9.140625" style="1"/>
    <col min="8460" max="8460" width="6.7109375" style="1" customWidth="1"/>
    <col min="8461" max="8461" width="10" style="1" customWidth="1"/>
    <col min="8462" max="8462" width="10.85546875" style="1" customWidth="1"/>
    <col min="8463" max="8463" width="56.140625" style="1" customWidth="1"/>
    <col min="8464" max="8464" width="13" style="1" customWidth="1"/>
    <col min="8465" max="8465" width="11" style="1" customWidth="1"/>
    <col min="8466" max="8466" width="11.85546875" style="1" customWidth="1"/>
    <col min="8467" max="8467" width="12.28515625" style="1" customWidth="1"/>
    <col min="8468" max="8468" width="11.85546875" style="1" customWidth="1"/>
    <col min="8469" max="8469" width="10.85546875" style="1" customWidth="1"/>
    <col min="8470" max="8470" width="11.85546875" style="1" customWidth="1"/>
    <col min="8471" max="8471" width="12.42578125" style="1" customWidth="1"/>
    <col min="8472" max="8472" width="12.28515625" style="1" customWidth="1"/>
    <col min="8473" max="8473" width="12.140625" style="1" customWidth="1"/>
    <col min="8474" max="8474" width="11.85546875" style="1" customWidth="1"/>
    <col min="8475" max="8475" width="12.140625" style="1" customWidth="1"/>
    <col min="8476" max="8476" width="11.140625" style="1" customWidth="1"/>
    <col min="8477" max="8478" width="11.28515625" style="1" customWidth="1"/>
    <col min="8479" max="8715" width="9.140625" style="1"/>
    <col min="8716" max="8716" width="6.7109375" style="1" customWidth="1"/>
    <col min="8717" max="8717" width="10" style="1" customWidth="1"/>
    <col min="8718" max="8718" width="10.85546875" style="1" customWidth="1"/>
    <col min="8719" max="8719" width="56.140625" style="1" customWidth="1"/>
    <col min="8720" max="8720" width="13" style="1" customWidth="1"/>
    <col min="8721" max="8721" width="11" style="1" customWidth="1"/>
    <col min="8722" max="8722" width="11.85546875" style="1" customWidth="1"/>
    <col min="8723" max="8723" width="12.28515625" style="1" customWidth="1"/>
    <col min="8724" max="8724" width="11.85546875" style="1" customWidth="1"/>
    <col min="8725" max="8725" width="10.85546875" style="1" customWidth="1"/>
    <col min="8726" max="8726" width="11.85546875" style="1" customWidth="1"/>
    <col min="8727" max="8727" width="12.42578125" style="1" customWidth="1"/>
    <col min="8728" max="8728" width="12.28515625" style="1" customWidth="1"/>
    <col min="8729" max="8729" width="12.140625" style="1" customWidth="1"/>
    <col min="8730" max="8730" width="11.85546875" style="1" customWidth="1"/>
    <col min="8731" max="8731" width="12.140625" style="1" customWidth="1"/>
    <col min="8732" max="8732" width="11.140625" style="1" customWidth="1"/>
    <col min="8733" max="8734" width="11.28515625" style="1" customWidth="1"/>
    <col min="8735" max="8971" width="9.140625" style="1"/>
    <col min="8972" max="8972" width="6.7109375" style="1" customWidth="1"/>
    <col min="8973" max="8973" width="10" style="1" customWidth="1"/>
    <col min="8974" max="8974" width="10.85546875" style="1" customWidth="1"/>
    <col min="8975" max="8975" width="56.140625" style="1" customWidth="1"/>
    <col min="8976" max="8976" width="13" style="1" customWidth="1"/>
    <col min="8977" max="8977" width="11" style="1" customWidth="1"/>
    <col min="8978" max="8978" width="11.85546875" style="1" customWidth="1"/>
    <col min="8979" max="8979" width="12.28515625" style="1" customWidth="1"/>
    <col min="8980" max="8980" width="11.85546875" style="1" customWidth="1"/>
    <col min="8981" max="8981" width="10.85546875" style="1" customWidth="1"/>
    <col min="8982" max="8982" width="11.85546875" style="1" customWidth="1"/>
    <col min="8983" max="8983" width="12.42578125" style="1" customWidth="1"/>
    <col min="8984" max="8984" width="12.28515625" style="1" customWidth="1"/>
    <col min="8985" max="8985" width="12.140625" style="1" customWidth="1"/>
    <col min="8986" max="8986" width="11.85546875" style="1" customWidth="1"/>
    <col min="8987" max="8987" width="12.140625" style="1" customWidth="1"/>
    <col min="8988" max="8988" width="11.140625" style="1" customWidth="1"/>
    <col min="8989" max="8990" width="11.28515625" style="1" customWidth="1"/>
    <col min="8991" max="9227" width="9.140625" style="1"/>
    <col min="9228" max="9228" width="6.7109375" style="1" customWidth="1"/>
    <col min="9229" max="9229" width="10" style="1" customWidth="1"/>
    <col min="9230" max="9230" width="10.85546875" style="1" customWidth="1"/>
    <col min="9231" max="9231" width="56.140625" style="1" customWidth="1"/>
    <col min="9232" max="9232" width="13" style="1" customWidth="1"/>
    <col min="9233" max="9233" width="11" style="1" customWidth="1"/>
    <col min="9234" max="9234" width="11.85546875" style="1" customWidth="1"/>
    <col min="9235" max="9235" width="12.28515625" style="1" customWidth="1"/>
    <col min="9236" max="9236" width="11.85546875" style="1" customWidth="1"/>
    <col min="9237" max="9237" width="10.85546875" style="1" customWidth="1"/>
    <col min="9238" max="9238" width="11.85546875" style="1" customWidth="1"/>
    <col min="9239" max="9239" width="12.42578125" style="1" customWidth="1"/>
    <col min="9240" max="9240" width="12.28515625" style="1" customWidth="1"/>
    <col min="9241" max="9241" width="12.140625" style="1" customWidth="1"/>
    <col min="9242" max="9242" width="11.85546875" style="1" customWidth="1"/>
    <col min="9243" max="9243" width="12.140625" style="1" customWidth="1"/>
    <col min="9244" max="9244" width="11.140625" style="1" customWidth="1"/>
    <col min="9245" max="9246" width="11.28515625" style="1" customWidth="1"/>
    <col min="9247" max="9483" width="9.140625" style="1"/>
    <col min="9484" max="9484" width="6.7109375" style="1" customWidth="1"/>
    <col min="9485" max="9485" width="10" style="1" customWidth="1"/>
    <col min="9486" max="9486" width="10.85546875" style="1" customWidth="1"/>
    <col min="9487" max="9487" width="56.140625" style="1" customWidth="1"/>
    <col min="9488" max="9488" width="13" style="1" customWidth="1"/>
    <col min="9489" max="9489" width="11" style="1" customWidth="1"/>
    <col min="9490" max="9490" width="11.85546875" style="1" customWidth="1"/>
    <col min="9491" max="9491" width="12.28515625" style="1" customWidth="1"/>
    <col min="9492" max="9492" width="11.85546875" style="1" customWidth="1"/>
    <col min="9493" max="9493" width="10.85546875" style="1" customWidth="1"/>
    <col min="9494" max="9494" width="11.85546875" style="1" customWidth="1"/>
    <col min="9495" max="9495" width="12.42578125" style="1" customWidth="1"/>
    <col min="9496" max="9496" width="12.28515625" style="1" customWidth="1"/>
    <col min="9497" max="9497" width="12.140625" style="1" customWidth="1"/>
    <col min="9498" max="9498" width="11.85546875" style="1" customWidth="1"/>
    <col min="9499" max="9499" width="12.140625" style="1" customWidth="1"/>
    <col min="9500" max="9500" width="11.140625" style="1" customWidth="1"/>
    <col min="9501" max="9502" width="11.28515625" style="1" customWidth="1"/>
    <col min="9503" max="9739" width="9.140625" style="1"/>
    <col min="9740" max="9740" width="6.7109375" style="1" customWidth="1"/>
    <col min="9741" max="9741" width="10" style="1" customWidth="1"/>
    <col min="9742" max="9742" width="10.85546875" style="1" customWidth="1"/>
    <col min="9743" max="9743" width="56.140625" style="1" customWidth="1"/>
    <col min="9744" max="9744" width="13" style="1" customWidth="1"/>
    <col min="9745" max="9745" width="11" style="1" customWidth="1"/>
    <col min="9746" max="9746" width="11.85546875" style="1" customWidth="1"/>
    <col min="9747" max="9747" width="12.28515625" style="1" customWidth="1"/>
    <col min="9748" max="9748" width="11.85546875" style="1" customWidth="1"/>
    <col min="9749" max="9749" width="10.85546875" style="1" customWidth="1"/>
    <col min="9750" max="9750" width="11.85546875" style="1" customWidth="1"/>
    <col min="9751" max="9751" width="12.42578125" style="1" customWidth="1"/>
    <col min="9752" max="9752" width="12.28515625" style="1" customWidth="1"/>
    <col min="9753" max="9753" width="12.140625" style="1" customWidth="1"/>
    <col min="9754" max="9754" width="11.85546875" style="1" customWidth="1"/>
    <col min="9755" max="9755" width="12.140625" style="1" customWidth="1"/>
    <col min="9756" max="9756" width="11.140625" style="1" customWidth="1"/>
    <col min="9757" max="9758" width="11.28515625" style="1" customWidth="1"/>
    <col min="9759" max="9995" width="9.140625" style="1"/>
    <col min="9996" max="9996" width="6.7109375" style="1" customWidth="1"/>
    <col min="9997" max="9997" width="10" style="1" customWidth="1"/>
    <col min="9998" max="9998" width="10.85546875" style="1" customWidth="1"/>
    <col min="9999" max="9999" width="56.140625" style="1" customWidth="1"/>
    <col min="10000" max="10000" width="13" style="1" customWidth="1"/>
    <col min="10001" max="10001" width="11" style="1" customWidth="1"/>
    <col min="10002" max="10002" width="11.85546875" style="1" customWidth="1"/>
    <col min="10003" max="10003" width="12.28515625" style="1" customWidth="1"/>
    <col min="10004" max="10004" width="11.85546875" style="1" customWidth="1"/>
    <col min="10005" max="10005" width="10.85546875" style="1" customWidth="1"/>
    <col min="10006" max="10006" width="11.85546875" style="1" customWidth="1"/>
    <col min="10007" max="10007" width="12.42578125" style="1" customWidth="1"/>
    <col min="10008" max="10008" width="12.28515625" style="1" customWidth="1"/>
    <col min="10009" max="10009" width="12.140625" style="1" customWidth="1"/>
    <col min="10010" max="10010" width="11.85546875" style="1" customWidth="1"/>
    <col min="10011" max="10011" width="12.140625" style="1" customWidth="1"/>
    <col min="10012" max="10012" width="11.140625" style="1" customWidth="1"/>
    <col min="10013" max="10014" width="11.28515625" style="1" customWidth="1"/>
    <col min="10015" max="10251" width="9.140625" style="1"/>
    <col min="10252" max="10252" width="6.7109375" style="1" customWidth="1"/>
    <col min="10253" max="10253" width="10" style="1" customWidth="1"/>
    <col min="10254" max="10254" width="10.85546875" style="1" customWidth="1"/>
    <col min="10255" max="10255" width="56.140625" style="1" customWidth="1"/>
    <col min="10256" max="10256" width="13" style="1" customWidth="1"/>
    <col min="10257" max="10257" width="11" style="1" customWidth="1"/>
    <col min="10258" max="10258" width="11.85546875" style="1" customWidth="1"/>
    <col min="10259" max="10259" width="12.28515625" style="1" customWidth="1"/>
    <col min="10260" max="10260" width="11.85546875" style="1" customWidth="1"/>
    <col min="10261" max="10261" width="10.85546875" style="1" customWidth="1"/>
    <col min="10262" max="10262" width="11.85546875" style="1" customWidth="1"/>
    <col min="10263" max="10263" width="12.42578125" style="1" customWidth="1"/>
    <col min="10264" max="10264" width="12.28515625" style="1" customWidth="1"/>
    <col min="10265" max="10265" width="12.140625" style="1" customWidth="1"/>
    <col min="10266" max="10266" width="11.85546875" style="1" customWidth="1"/>
    <col min="10267" max="10267" width="12.140625" style="1" customWidth="1"/>
    <col min="10268" max="10268" width="11.140625" style="1" customWidth="1"/>
    <col min="10269" max="10270" width="11.28515625" style="1" customWidth="1"/>
    <col min="10271" max="10507" width="9.140625" style="1"/>
    <col min="10508" max="10508" width="6.7109375" style="1" customWidth="1"/>
    <col min="10509" max="10509" width="10" style="1" customWidth="1"/>
    <col min="10510" max="10510" width="10.85546875" style="1" customWidth="1"/>
    <col min="10511" max="10511" width="56.140625" style="1" customWidth="1"/>
    <col min="10512" max="10512" width="13" style="1" customWidth="1"/>
    <col min="10513" max="10513" width="11" style="1" customWidth="1"/>
    <col min="10514" max="10514" width="11.85546875" style="1" customWidth="1"/>
    <col min="10515" max="10515" width="12.28515625" style="1" customWidth="1"/>
    <col min="10516" max="10516" width="11.85546875" style="1" customWidth="1"/>
    <col min="10517" max="10517" width="10.85546875" style="1" customWidth="1"/>
    <col min="10518" max="10518" width="11.85546875" style="1" customWidth="1"/>
    <col min="10519" max="10519" width="12.42578125" style="1" customWidth="1"/>
    <col min="10520" max="10520" width="12.28515625" style="1" customWidth="1"/>
    <col min="10521" max="10521" width="12.140625" style="1" customWidth="1"/>
    <col min="10522" max="10522" width="11.85546875" style="1" customWidth="1"/>
    <col min="10523" max="10523" width="12.140625" style="1" customWidth="1"/>
    <col min="10524" max="10524" width="11.140625" style="1" customWidth="1"/>
    <col min="10525" max="10526" width="11.28515625" style="1" customWidth="1"/>
    <col min="10527" max="10763" width="9.140625" style="1"/>
    <col min="10764" max="10764" width="6.7109375" style="1" customWidth="1"/>
    <col min="10765" max="10765" width="10" style="1" customWidth="1"/>
    <col min="10766" max="10766" width="10.85546875" style="1" customWidth="1"/>
    <col min="10767" max="10767" width="56.140625" style="1" customWidth="1"/>
    <col min="10768" max="10768" width="13" style="1" customWidth="1"/>
    <col min="10769" max="10769" width="11" style="1" customWidth="1"/>
    <col min="10770" max="10770" width="11.85546875" style="1" customWidth="1"/>
    <col min="10771" max="10771" width="12.28515625" style="1" customWidth="1"/>
    <col min="10772" max="10772" width="11.85546875" style="1" customWidth="1"/>
    <col min="10773" max="10773" width="10.85546875" style="1" customWidth="1"/>
    <col min="10774" max="10774" width="11.85546875" style="1" customWidth="1"/>
    <col min="10775" max="10775" width="12.42578125" style="1" customWidth="1"/>
    <col min="10776" max="10776" width="12.28515625" style="1" customWidth="1"/>
    <col min="10777" max="10777" width="12.140625" style="1" customWidth="1"/>
    <col min="10778" max="10778" width="11.85546875" style="1" customWidth="1"/>
    <col min="10779" max="10779" width="12.140625" style="1" customWidth="1"/>
    <col min="10780" max="10780" width="11.140625" style="1" customWidth="1"/>
    <col min="10781" max="10782" width="11.28515625" style="1" customWidth="1"/>
    <col min="10783" max="11019" width="9.140625" style="1"/>
    <col min="11020" max="11020" width="6.7109375" style="1" customWidth="1"/>
    <col min="11021" max="11021" width="10" style="1" customWidth="1"/>
    <col min="11022" max="11022" width="10.85546875" style="1" customWidth="1"/>
    <col min="11023" max="11023" width="56.140625" style="1" customWidth="1"/>
    <col min="11024" max="11024" width="13" style="1" customWidth="1"/>
    <col min="11025" max="11025" width="11" style="1" customWidth="1"/>
    <col min="11026" max="11026" width="11.85546875" style="1" customWidth="1"/>
    <col min="11027" max="11027" width="12.28515625" style="1" customWidth="1"/>
    <col min="11028" max="11028" width="11.85546875" style="1" customWidth="1"/>
    <col min="11029" max="11029" width="10.85546875" style="1" customWidth="1"/>
    <col min="11030" max="11030" width="11.85546875" style="1" customWidth="1"/>
    <col min="11031" max="11031" width="12.42578125" style="1" customWidth="1"/>
    <col min="11032" max="11032" width="12.28515625" style="1" customWidth="1"/>
    <col min="11033" max="11033" width="12.140625" style="1" customWidth="1"/>
    <col min="11034" max="11034" width="11.85546875" style="1" customWidth="1"/>
    <col min="11035" max="11035" width="12.140625" style="1" customWidth="1"/>
    <col min="11036" max="11036" width="11.140625" style="1" customWidth="1"/>
    <col min="11037" max="11038" width="11.28515625" style="1" customWidth="1"/>
    <col min="11039" max="11275" width="9.140625" style="1"/>
    <col min="11276" max="11276" width="6.7109375" style="1" customWidth="1"/>
    <col min="11277" max="11277" width="10" style="1" customWidth="1"/>
    <col min="11278" max="11278" width="10.85546875" style="1" customWidth="1"/>
    <col min="11279" max="11279" width="56.140625" style="1" customWidth="1"/>
    <col min="11280" max="11280" width="13" style="1" customWidth="1"/>
    <col min="11281" max="11281" width="11" style="1" customWidth="1"/>
    <col min="11282" max="11282" width="11.85546875" style="1" customWidth="1"/>
    <col min="11283" max="11283" width="12.28515625" style="1" customWidth="1"/>
    <col min="11284" max="11284" width="11.85546875" style="1" customWidth="1"/>
    <col min="11285" max="11285" width="10.85546875" style="1" customWidth="1"/>
    <col min="11286" max="11286" width="11.85546875" style="1" customWidth="1"/>
    <col min="11287" max="11287" width="12.42578125" style="1" customWidth="1"/>
    <col min="11288" max="11288" width="12.28515625" style="1" customWidth="1"/>
    <col min="11289" max="11289" width="12.140625" style="1" customWidth="1"/>
    <col min="11290" max="11290" width="11.85546875" style="1" customWidth="1"/>
    <col min="11291" max="11291" width="12.140625" style="1" customWidth="1"/>
    <col min="11292" max="11292" width="11.140625" style="1" customWidth="1"/>
    <col min="11293" max="11294" width="11.28515625" style="1" customWidth="1"/>
    <col min="11295" max="11531" width="9.140625" style="1"/>
    <col min="11532" max="11532" width="6.7109375" style="1" customWidth="1"/>
    <col min="11533" max="11533" width="10" style="1" customWidth="1"/>
    <col min="11534" max="11534" width="10.85546875" style="1" customWidth="1"/>
    <col min="11535" max="11535" width="56.140625" style="1" customWidth="1"/>
    <col min="11536" max="11536" width="13" style="1" customWidth="1"/>
    <col min="11537" max="11537" width="11" style="1" customWidth="1"/>
    <col min="11538" max="11538" width="11.85546875" style="1" customWidth="1"/>
    <col min="11539" max="11539" width="12.28515625" style="1" customWidth="1"/>
    <col min="11540" max="11540" width="11.85546875" style="1" customWidth="1"/>
    <col min="11541" max="11541" width="10.85546875" style="1" customWidth="1"/>
    <col min="11542" max="11542" width="11.85546875" style="1" customWidth="1"/>
    <col min="11543" max="11543" width="12.42578125" style="1" customWidth="1"/>
    <col min="11544" max="11544" width="12.28515625" style="1" customWidth="1"/>
    <col min="11545" max="11545" width="12.140625" style="1" customWidth="1"/>
    <col min="11546" max="11546" width="11.85546875" style="1" customWidth="1"/>
    <col min="11547" max="11547" width="12.140625" style="1" customWidth="1"/>
    <col min="11548" max="11548" width="11.140625" style="1" customWidth="1"/>
    <col min="11549" max="11550" width="11.28515625" style="1" customWidth="1"/>
    <col min="11551" max="11787" width="9.140625" style="1"/>
    <col min="11788" max="11788" width="6.7109375" style="1" customWidth="1"/>
    <col min="11789" max="11789" width="10" style="1" customWidth="1"/>
    <col min="11790" max="11790" width="10.85546875" style="1" customWidth="1"/>
    <col min="11791" max="11791" width="56.140625" style="1" customWidth="1"/>
    <col min="11792" max="11792" width="13" style="1" customWidth="1"/>
    <col min="11793" max="11793" width="11" style="1" customWidth="1"/>
    <col min="11794" max="11794" width="11.85546875" style="1" customWidth="1"/>
    <col min="11795" max="11795" width="12.28515625" style="1" customWidth="1"/>
    <col min="11796" max="11796" width="11.85546875" style="1" customWidth="1"/>
    <col min="11797" max="11797" width="10.85546875" style="1" customWidth="1"/>
    <col min="11798" max="11798" width="11.85546875" style="1" customWidth="1"/>
    <col min="11799" max="11799" width="12.42578125" style="1" customWidth="1"/>
    <col min="11800" max="11800" width="12.28515625" style="1" customWidth="1"/>
    <col min="11801" max="11801" width="12.140625" style="1" customWidth="1"/>
    <col min="11802" max="11802" width="11.85546875" style="1" customWidth="1"/>
    <col min="11803" max="11803" width="12.140625" style="1" customWidth="1"/>
    <col min="11804" max="11804" width="11.140625" style="1" customWidth="1"/>
    <col min="11805" max="11806" width="11.28515625" style="1" customWidth="1"/>
    <col min="11807" max="12043" width="9.140625" style="1"/>
    <col min="12044" max="12044" width="6.7109375" style="1" customWidth="1"/>
    <col min="12045" max="12045" width="10" style="1" customWidth="1"/>
    <col min="12046" max="12046" width="10.85546875" style="1" customWidth="1"/>
    <col min="12047" max="12047" width="56.140625" style="1" customWidth="1"/>
    <col min="12048" max="12048" width="13" style="1" customWidth="1"/>
    <col min="12049" max="12049" width="11" style="1" customWidth="1"/>
    <col min="12050" max="12050" width="11.85546875" style="1" customWidth="1"/>
    <col min="12051" max="12051" width="12.28515625" style="1" customWidth="1"/>
    <col min="12052" max="12052" width="11.85546875" style="1" customWidth="1"/>
    <col min="12053" max="12053" width="10.85546875" style="1" customWidth="1"/>
    <col min="12054" max="12054" width="11.85546875" style="1" customWidth="1"/>
    <col min="12055" max="12055" width="12.42578125" style="1" customWidth="1"/>
    <col min="12056" max="12056" width="12.28515625" style="1" customWidth="1"/>
    <col min="12057" max="12057" width="12.140625" style="1" customWidth="1"/>
    <col min="12058" max="12058" width="11.85546875" style="1" customWidth="1"/>
    <col min="12059" max="12059" width="12.140625" style="1" customWidth="1"/>
    <col min="12060" max="12060" width="11.140625" style="1" customWidth="1"/>
    <col min="12061" max="12062" width="11.28515625" style="1" customWidth="1"/>
    <col min="12063" max="12299" width="9.140625" style="1"/>
    <col min="12300" max="12300" width="6.7109375" style="1" customWidth="1"/>
    <col min="12301" max="12301" width="10" style="1" customWidth="1"/>
    <col min="12302" max="12302" width="10.85546875" style="1" customWidth="1"/>
    <col min="12303" max="12303" width="56.140625" style="1" customWidth="1"/>
    <col min="12304" max="12304" width="13" style="1" customWidth="1"/>
    <col min="12305" max="12305" width="11" style="1" customWidth="1"/>
    <col min="12306" max="12306" width="11.85546875" style="1" customWidth="1"/>
    <col min="12307" max="12307" width="12.28515625" style="1" customWidth="1"/>
    <col min="12308" max="12308" width="11.85546875" style="1" customWidth="1"/>
    <col min="12309" max="12309" width="10.85546875" style="1" customWidth="1"/>
    <col min="12310" max="12310" width="11.85546875" style="1" customWidth="1"/>
    <col min="12311" max="12311" width="12.42578125" style="1" customWidth="1"/>
    <col min="12312" max="12312" width="12.28515625" style="1" customWidth="1"/>
    <col min="12313" max="12313" width="12.140625" style="1" customWidth="1"/>
    <col min="12314" max="12314" width="11.85546875" style="1" customWidth="1"/>
    <col min="12315" max="12315" width="12.140625" style="1" customWidth="1"/>
    <col min="12316" max="12316" width="11.140625" style="1" customWidth="1"/>
    <col min="12317" max="12318" width="11.28515625" style="1" customWidth="1"/>
    <col min="12319" max="12555" width="9.140625" style="1"/>
    <col min="12556" max="12556" width="6.7109375" style="1" customWidth="1"/>
    <col min="12557" max="12557" width="10" style="1" customWidth="1"/>
    <col min="12558" max="12558" width="10.85546875" style="1" customWidth="1"/>
    <col min="12559" max="12559" width="56.140625" style="1" customWidth="1"/>
    <col min="12560" max="12560" width="13" style="1" customWidth="1"/>
    <col min="12561" max="12561" width="11" style="1" customWidth="1"/>
    <col min="12562" max="12562" width="11.85546875" style="1" customWidth="1"/>
    <col min="12563" max="12563" width="12.28515625" style="1" customWidth="1"/>
    <col min="12564" max="12564" width="11.85546875" style="1" customWidth="1"/>
    <col min="12565" max="12565" width="10.85546875" style="1" customWidth="1"/>
    <col min="12566" max="12566" width="11.85546875" style="1" customWidth="1"/>
    <col min="12567" max="12567" width="12.42578125" style="1" customWidth="1"/>
    <col min="12568" max="12568" width="12.28515625" style="1" customWidth="1"/>
    <col min="12569" max="12569" width="12.140625" style="1" customWidth="1"/>
    <col min="12570" max="12570" width="11.85546875" style="1" customWidth="1"/>
    <col min="12571" max="12571" width="12.140625" style="1" customWidth="1"/>
    <col min="12572" max="12572" width="11.140625" style="1" customWidth="1"/>
    <col min="12573" max="12574" width="11.28515625" style="1" customWidth="1"/>
    <col min="12575" max="12811" width="9.140625" style="1"/>
    <col min="12812" max="12812" width="6.7109375" style="1" customWidth="1"/>
    <col min="12813" max="12813" width="10" style="1" customWidth="1"/>
    <col min="12814" max="12814" width="10.85546875" style="1" customWidth="1"/>
    <col min="12815" max="12815" width="56.140625" style="1" customWidth="1"/>
    <col min="12816" max="12816" width="13" style="1" customWidth="1"/>
    <col min="12817" max="12817" width="11" style="1" customWidth="1"/>
    <col min="12818" max="12818" width="11.85546875" style="1" customWidth="1"/>
    <col min="12819" max="12819" width="12.28515625" style="1" customWidth="1"/>
    <col min="12820" max="12820" width="11.85546875" style="1" customWidth="1"/>
    <col min="12821" max="12821" width="10.85546875" style="1" customWidth="1"/>
    <col min="12822" max="12822" width="11.85546875" style="1" customWidth="1"/>
    <col min="12823" max="12823" width="12.42578125" style="1" customWidth="1"/>
    <col min="12824" max="12824" width="12.28515625" style="1" customWidth="1"/>
    <col min="12825" max="12825" width="12.140625" style="1" customWidth="1"/>
    <col min="12826" max="12826" width="11.85546875" style="1" customWidth="1"/>
    <col min="12827" max="12827" width="12.140625" style="1" customWidth="1"/>
    <col min="12828" max="12828" width="11.140625" style="1" customWidth="1"/>
    <col min="12829" max="12830" width="11.28515625" style="1" customWidth="1"/>
    <col min="12831" max="13067" width="9.140625" style="1"/>
    <col min="13068" max="13068" width="6.7109375" style="1" customWidth="1"/>
    <col min="13069" max="13069" width="10" style="1" customWidth="1"/>
    <col min="13070" max="13070" width="10.85546875" style="1" customWidth="1"/>
    <col min="13071" max="13071" width="56.140625" style="1" customWidth="1"/>
    <col min="13072" max="13072" width="13" style="1" customWidth="1"/>
    <col min="13073" max="13073" width="11" style="1" customWidth="1"/>
    <col min="13074" max="13074" width="11.85546875" style="1" customWidth="1"/>
    <col min="13075" max="13075" width="12.28515625" style="1" customWidth="1"/>
    <col min="13076" max="13076" width="11.85546875" style="1" customWidth="1"/>
    <col min="13077" max="13077" width="10.85546875" style="1" customWidth="1"/>
    <col min="13078" max="13078" width="11.85546875" style="1" customWidth="1"/>
    <col min="13079" max="13079" width="12.42578125" style="1" customWidth="1"/>
    <col min="13080" max="13080" width="12.28515625" style="1" customWidth="1"/>
    <col min="13081" max="13081" width="12.140625" style="1" customWidth="1"/>
    <col min="13082" max="13082" width="11.85546875" style="1" customWidth="1"/>
    <col min="13083" max="13083" width="12.140625" style="1" customWidth="1"/>
    <col min="13084" max="13084" width="11.140625" style="1" customWidth="1"/>
    <col min="13085" max="13086" width="11.28515625" style="1" customWidth="1"/>
    <col min="13087" max="13323" width="9.140625" style="1"/>
    <col min="13324" max="13324" width="6.7109375" style="1" customWidth="1"/>
    <col min="13325" max="13325" width="10" style="1" customWidth="1"/>
    <col min="13326" max="13326" width="10.85546875" style="1" customWidth="1"/>
    <col min="13327" max="13327" width="56.140625" style="1" customWidth="1"/>
    <col min="13328" max="13328" width="13" style="1" customWidth="1"/>
    <col min="13329" max="13329" width="11" style="1" customWidth="1"/>
    <col min="13330" max="13330" width="11.85546875" style="1" customWidth="1"/>
    <col min="13331" max="13331" width="12.28515625" style="1" customWidth="1"/>
    <col min="13332" max="13332" width="11.85546875" style="1" customWidth="1"/>
    <col min="13333" max="13333" width="10.85546875" style="1" customWidth="1"/>
    <col min="13334" max="13334" width="11.85546875" style="1" customWidth="1"/>
    <col min="13335" max="13335" width="12.42578125" style="1" customWidth="1"/>
    <col min="13336" max="13336" width="12.28515625" style="1" customWidth="1"/>
    <col min="13337" max="13337" width="12.140625" style="1" customWidth="1"/>
    <col min="13338" max="13338" width="11.85546875" style="1" customWidth="1"/>
    <col min="13339" max="13339" width="12.140625" style="1" customWidth="1"/>
    <col min="13340" max="13340" width="11.140625" style="1" customWidth="1"/>
    <col min="13341" max="13342" width="11.28515625" style="1" customWidth="1"/>
    <col min="13343" max="13579" width="9.140625" style="1"/>
    <col min="13580" max="13580" width="6.7109375" style="1" customWidth="1"/>
    <col min="13581" max="13581" width="10" style="1" customWidth="1"/>
    <col min="13582" max="13582" width="10.85546875" style="1" customWidth="1"/>
    <col min="13583" max="13583" width="56.140625" style="1" customWidth="1"/>
    <col min="13584" max="13584" width="13" style="1" customWidth="1"/>
    <col min="13585" max="13585" width="11" style="1" customWidth="1"/>
    <col min="13586" max="13586" width="11.85546875" style="1" customWidth="1"/>
    <col min="13587" max="13587" width="12.28515625" style="1" customWidth="1"/>
    <col min="13588" max="13588" width="11.85546875" style="1" customWidth="1"/>
    <col min="13589" max="13589" width="10.85546875" style="1" customWidth="1"/>
    <col min="13590" max="13590" width="11.85546875" style="1" customWidth="1"/>
    <col min="13591" max="13591" width="12.42578125" style="1" customWidth="1"/>
    <col min="13592" max="13592" width="12.28515625" style="1" customWidth="1"/>
    <col min="13593" max="13593" width="12.140625" style="1" customWidth="1"/>
    <col min="13594" max="13594" width="11.85546875" style="1" customWidth="1"/>
    <col min="13595" max="13595" width="12.140625" style="1" customWidth="1"/>
    <col min="13596" max="13596" width="11.140625" style="1" customWidth="1"/>
    <col min="13597" max="13598" width="11.28515625" style="1" customWidth="1"/>
    <col min="13599" max="13835" width="9.140625" style="1"/>
    <col min="13836" max="13836" width="6.7109375" style="1" customWidth="1"/>
    <col min="13837" max="13837" width="10" style="1" customWidth="1"/>
    <col min="13838" max="13838" width="10.85546875" style="1" customWidth="1"/>
    <col min="13839" max="13839" width="56.140625" style="1" customWidth="1"/>
    <col min="13840" max="13840" width="13" style="1" customWidth="1"/>
    <col min="13841" max="13841" width="11" style="1" customWidth="1"/>
    <col min="13842" max="13842" width="11.85546875" style="1" customWidth="1"/>
    <col min="13843" max="13843" width="12.28515625" style="1" customWidth="1"/>
    <col min="13844" max="13844" width="11.85546875" style="1" customWidth="1"/>
    <col min="13845" max="13845" width="10.85546875" style="1" customWidth="1"/>
    <col min="13846" max="13846" width="11.85546875" style="1" customWidth="1"/>
    <col min="13847" max="13847" width="12.42578125" style="1" customWidth="1"/>
    <col min="13848" max="13848" width="12.28515625" style="1" customWidth="1"/>
    <col min="13849" max="13849" width="12.140625" style="1" customWidth="1"/>
    <col min="13850" max="13850" width="11.85546875" style="1" customWidth="1"/>
    <col min="13851" max="13851" width="12.140625" style="1" customWidth="1"/>
    <col min="13852" max="13852" width="11.140625" style="1" customWidth="1"/>
    <col min="13853" max="13854" width="11.28515625" style="1" customWidth="1"/>
    <col min="13855" max="14091" width="9.140625" style="1"/>
    <col min="14092" max="14092" width="6.7109375" style="1" customWidth="1"/>
    <col min="14093" max="14093" width="10" style="1" customWidth="1"/>
    <col min="14094" max="14094" width="10.85546875" style="1" customWidth="1"/>
    <col min="14095" max="14095" width="56.140625" style="1" customWidth="1"/>
    <col min="14096" max="14096" width="13" style="1" customWidth="1"/>
    <col min="14097" max="14097" width="11" style="1" customWidth="1"/>
    <col min="14098" max="14098" width="11.85546875" style="1" customWidth="1"/>
    <col min="14099" max="14099" width="12.28515625" style="1" customWidth="1"/>
    <col min="14100" max="14100" width="11.85546875" style="1" customWidth="1"/>
    <col min="14101" max="14101" width="10.85546875" style="1" customWidth="1"/>
    <col min="14102" max="14102" width="11.85546875" style="1" customWidth="1"/>
    <col min="14103" max="14103" width="12.42578125" style="1" customWidth="1"/>
    <col min="14104" max="14104" width="12.28515625" style="1" customWidth="1"/>
    <col min="14105" max="14105" width="12.140625" style="1" customWidth="1"/>
    <col min="14106" max="14106" width="11.85546875" style="1" customWidth="1"/>
    <col min="14107" max="14107" width="12.140625" style="1" customWidth="1"/>
    <col min="14108" max="14108" width="11.140625" style="1" customWidth="1"/>
    <col min="14109" max="14110" width="11.28515625" style="1" customWidth="1"/>
    <col min="14111" max="14347" width="9.140625" style="1"/>
    <col min="14348" max="14348" width="6.7109375" style="1" customWidth="1"/>
    <col min="14349" max="14349" width="10" style="1" customWidth="1"/>
    <col min="14350" max="14350" width="10.85546875" style="1" customWidth="1"/>
    <col min="14351" max="14351" width="56.140625" style="1" customWidth="1"/>
    <col min="14352" max="14352" width="13" style="1" customWidth="1"/>
    <col min="14353" max="14353" width="11" style="1" customWidth="1"/>
    <col min="14354" max="14354" width="11.85546875" style="1" customWidth="1"/>
    <col min="14355" max="14355" width="12.28515625" style="1" customWidth="1"/>
    <col min="14356" max="14356" width="11.85546875" style="1" customWidth="1"/>
    <col min="14357" max="14357" width="10.85546875" style="1" customWidth="1"/>
    <col min="14358" max="14358" width="11.85546875" style="1" customWidth="1"/>
    <col min="14359" max="14359" width="12.42578125" style="1" customWidth="1"/>
    <col min="14360" max="14360" width="12.28515625" style="1" customWidth="1"/>
    <col min="14361" max="14361" width="12.140625" style="1" customWidth="1"/>
    <col min="14362" max="14362" width="11.85546875" style="1" customWidth="1"/>
    <col min="14363" max="14363" width="12.140625" style="1" customWidth="1"/>
    <col min="14364" max="14364" width="11.140625" style="1" customWidth="1"/>
    <col min="14365" max="14366" width="11.28515625" style="1" customWidth="1"/>
    <col min="14367" max="14603" width="9.140625" style="1"/>
    <col min="14604" max="14604" width="6.7109375" style="1" customWidth="1"/>
    <col min="14605" max="14605" width="10" style="1" customWidth="1"/>
    <col min="14606" max="14606" width="10.85546875" style="1" customWidth="1"/>
    <col min="14607" max="14607" width="56.140625" style="1" customWidth="1"/>
    <col min="14608" max="14608" width="13" style="1" customWidth="1"/>
    <col min="14609" max="14609" width="11" style="1" customWidth="1"/>
    <col min="14610" max="14610" width="11.85546875" style="1" customWidth="1"/>
    <col min="14611" max="14611" width="12.28515625" style="1" customWidth="1"/>
    <col min="14612" max="14612" width="11.85546875" style="1" customWidth="1"/>
    <col min="14613" max="14613" width="10.85546875" style="1" customWidth="1"/>
    <col min="14614" max="14614" width="11.85546875" style="1" customWidth="1"/>
    <col min="14615" max="14615" width="12.42578125" style="1" customWidth="1"/>
    <col min="14616" max="14616" width="12.28515625" style="1" customWidth="1"/>
    <col min="14617" max="14617" width="12.140625" style="1" customWidth="1"/>
    <col min="14618" max="14618" width="11.85546875" style="1" customWidth="1"/>
    <col min="14619" max="14619" width="12.140625" style="1" customWidth="1"/>
    <col min="14620" max="14620" width="11.140625" style="1" customWidth="1"/>
    <col min="14621" max="14622" width="11.28515625" style="1" customWidth="1"/>
    <col min="14623" max="14859" width="9.140625" style="1"/>
    <col min="14860" max="14860" width="6.7109375" style="1" customWidth="1"/>
    <col min="14861" max="14861" width="10" style="1" customWidth="1"/>
    <col min="14862" max="14862" width="10.85546875" style="1" customWidth="1"/>
    <col min="14863" max="14863" width="56.140625" style="1" customWidth="1"/>
    <col min="14864" max="14864" width="13" style="1" customWidth="1"/>
    <col min="14865" max="14865" width="11" style="1" customWidth="1"/>
    <col min="14866" max="14866" width="11.85546875" style="1" customWidth="1"/>
    <col min="14867" max="14867" width="12.28515625" style="1" customWidth="1"/>
    <col min="14868" max="14868" width="11.85546875" style="1" customWidth="1"/>
    <col min="14869" max="14869" width="10.85546875" style="1" customWidth="1"/>
    <col min="14870" max="14870" width="11.85546875" style="1" customWidth="1"/>
    <col min="14871" max="14871" width="12.42578125" style="1" customWidth="1"/>
    <col min="14872" max="14872" width="12.28515625" style="1" customWidth="1"/>
    <col min="14873" max="14873" width="12.140625" style="1" customWidth="1"/>
    <col min="14874" max="14874" width="11.85546875" style="1" customWidth="1"/>
    <col min="14875" max="14875" width="12.140625" style="1" customWidth="1"/>
    <col min="14876" max="14876" width="11.140625" style="1" customWidth="1"/>
    <col min="14877" max="14878" width="11.28515625" style="1" customWidth="1"/>
    <col min="14879" max="15115" width="9.140625" style="1"/>
    <col min="15116" max="15116" width="6.7109375" style="1" customWidth="1"/>
    <col min="15117" max="15117" width="10" style="1" customWidth="1"/>
    <col min="15118" max="15118" width="10.85546875" style="1" customWidth="1"/>
    <col min="15119" max="15119" width="56.140625" style="1" customWidth="1"/>
    <col min="15120" max="15120" width="13" style="1" customWidth="1"/>
    <col min="15121" max="15121" width="11" style="1" customWidth="1"/>
    <col min="15122" max="15122" width="11.85546875" style="1" customWidth="1"/>
    <col min="15123" max="15123" width="12.28515625" style="1" customWidth="1"/>
    <col min="15124" max="15124" width="11.85546875" style="1" customWidth="1"/>
    <col min="15125" max="15125" width="10.85546875" style="1" customWidth="1"/>
    <col min="15126" max="15126" width="11.85546875" style="1" customWidth="1"/>
    <col min="15127" max="15127" width="12.42578125" style="1" customWidth="1"/>
    <col min="15128" max="15128" width="12.28515625" style="1" customWidth="1"/>
    <col min="15129" max="15129" width="12.140625" style="1" customWidth="1"/>
    <col min="15130" max="15130" width="11.85546875" style="1" customWidth="1"/>
    <col min="15131" max="15131" width="12.140625" style="1" customWidth="1"/>
    <col min="15132" max="15132" width="11.140625" style="1" customWidth="1"/>
    <col min="15133" max="15134" width="11.28515625" style="1" customWidth="1"/>
    <col min="15135" max="15371" width="9.140625" style="1"/>
    <col min="15372" max="15372" width="6.7109375" style="1" customWidth="1"/>
    <col min="15373" max="15373" width="10" style="1" customWidth="1"/>
    <col min="15374" max="15374" width="10.85546875" style="1" customWidth="1"/>
    <col min="15375" max="15375" width="56.140625" style="1" customWidth="1"/>
    <col min="15376" max="15376" width="13" style="1" customWidth="1"/>
    <col min="15377" max="15377" width="11" style="1" customWidth="1"/>
    <col min="15378" max="15378" width="11.85546875" style="1" customWidth="1"/>
    <col min="15379" max="15379" width="12.28515625" style="1" customWidth="1"/>
    <col min="15380" max="15380" width="11.85546875" style="1" customWidth="1"/>
    <col min="15381" max="15381" width="10.85546875" style="1" customWidth="1"/>
    <col min="15382" max="15382" width="11.85546875" style="1" customWidth="1"/>
    <col min="15383" max="15383" width="12.42578125" style="1" customWidth="1"/>
    <col min="15384" max="15384" width="12.28515625" style="1" customWidth="1"/>
    <col min="15385" max="15385" width="12.140625" style="1" customWidth="1"/>
    <col min="15386" max="15386" width="11.85546875" style="1" customWidth="1"/>
    <col min="15387" max="15387" width="12.140625" style="1" customWidth="1"/>
    <col min="15388" max="15388" width="11.140625" style="1" customWidth="1"/>
    <col min="15389" max="15390" width="11.28515625" style="1" customWidth="1"/>
    <col min="15391" max="15627" width="9.140625" style="1"/>
    <col min="15628" max="15628" width="6.7109375" style="1" customWidth="1"/>
    <col min="15629" max="15629" width="10" style="1" customWidth="1"/>
    <col min="15630" max="15630" width="10.85546875" style="1" customWidth="1"/>
    <col min="15631" max="15631" width="56.140625" style="1" customWidth="1"/>
    <col min="15632" max="15632" width="13" style="1" customWidth="1"/>
    <col min="15633" max="15633" width="11" style="1" customWidth="1"/>
    <col min="15634" max="15634" width="11.85546875" style="1" customWidth="1"/>
    <col min="15635" max="15635" width="12.28515625" style="1" customWidth="1"/>
    <col min="15636" max="15636" width="11.85546875" style="1" customWidth="1"/>
    <col min="15637" max="15637" width="10.85546875" style="1" customWidth="1"/>
    <col min="15638" max="15638" width="11.85546875" style="1" customWidth="1"/>
    <col min="15639" max="15639" width="12.42578125" style="1" customWidth="1"/>
    <col min="15640" max="15640" width="12.28515625" style="1" customWidth="1"/>
    <col min="15641" max="15641" width="12.140625" style="1" customWidth="1"/>
    <col min="15642" max="15642" width="11.85546875" style="1" customWidth="1"/>
    <col min="15643" max="15643" width="12.140625" style="1" customWidth="1"/>
    <col min="15644" max="15644" width="11.140625" style="1" customWidth="1"/>
    <col min="15645" max="15646" width="11.28515625" style="1" customWidth="1"/>
    <col min="15647" max="15883" width="9.140625" style="1"/>
    <col min="15884" max="15884" width="6.7109375" style="1" customWidth="1"/>
    <col min="15885" max="15885" width="10" style="1" customWidth="1"/>
    <col min="15886" max="15886" width="10.85546875" style="1" customWidth="1"/>
    <col min="15887" max="15887" width="56.140625" style="1" customWidth="1"/>
    <col min="15888" max="15888" width="13" style="1" customWidth="1"/>
    <col min="15889" max="15889" width="11" style="1" customWidth="1"/>
    <col min="15890" max="15890" width="11.85546875" style="1" customWidth="1"/>
    <col min="15891" max="15891" width="12.28515625" style="1" customWidth="1"/>
    <col min="15892" max="15892" width="11.85546875" style="1" customWidth="1"/>
    <col min="15893" max="15893" width="10.85546875" style="1" customWidth="1"/>
    <col min="15894" max="15894" width="11.85546875" style="1" customWidth="1"/>
    <col min="15895" max="15895" width="12.42578125" style="1" customWidth="1"/>
    <col min="15896" max="15896" width="12.28515625" style="1" customWidth="1"/>
    <col min="15897" max="15897" width="12.140625" style="1" customWidth="1"/>
    <col min="15898" max="15898" width="11.85546875" style="1" customWidth="1"/>
    <col min="15899" max="15899" width="12.140625" style="1" customWidth="1"/>
    <col min="15900" max="15900" width="11.140625" style="1" customWidth="1"/>
    <col min="15901" max="15902" width="11.28515625" style="1" customWidth="1"/>
    <col min="15903" max="16384" width="9.140625" style="1"/>
  </cols>
  <sheetData>
    <row r="1" spans="1:19" x14ac:dyDescent="0.3">
      <c r="P1" s="1" t="s">
        <v>97</v>
      </c>
    </row>
    <row r="2" spans="1:19" x14ac:dyDescent="0.3">
      <c r="P2" s="1" t="s">
        <v>25</v>
      </c>
    </row>
    <row r="3" spans="1:19" x14ac:dyDescent="0.3">
      <c r="P3" s="1" t="s">
        <v>98</v>
      </c>
    </row>
    <row r="4" spans="1:19" x14ac:dyDescent="0.3">
      <c r="M4" s="8"/>
    </row>
    <row r="5" spans="1:19" x14ac:dyDescent="0.3">
      <c r="A5" s="139" t="s">
        <v>26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</row>
    <row r="6" spans="1:19" ht="18.75" customHeight="1" x14ac:dyDescent="0.3">
      <c r="A6" s="4"/>
      <c r="B6" s="5"/>
      <c r="C6" s="4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3">
      <c r="A7" s="4"/>
      <c r="B7" s="5"/>
      <c r="C7" s="4"/>
      <c r="D7" s="7" t="s">
        <v>27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3">
      <c r="M8" s="8"/>
    </row>
    <row r="9" spans="1:19" s="5" customFormat="1" x14ac:dyDescent="0.3">
      <c r="A9" s="156" t="s">
        <v>5</v>
      </c>
      <c r="B9" s="157" t="s">
        <v>11</v>
      </c>
      <c r="C9" s="156" t="s">
        <v>13</v>
      </c>
      <c r="D9" s="156" t="s">
        <v>14</v>
      </c>
      <c r="E9" s="156" t="s">
        <v>24</v>
      </c>
      <c r="F9" s="156"/>
      <c r="G9" s="156"/>
      <c r="H9" s="155" t="s">
        <v>9</v>
      </c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</row>
    <row r="10" spans="1:19" s="5" customFormat="1" x14ac:dyDescent="0.3">
      <c r="A10" s="156"/>
      <c r="B10" s="157"/>
      <c r="C10" s="156"/>
      <c r="D10" s="156"/>
      <c r="E10" s="156"/>
      <c r="F10" s="156"/>
      <c r="G10" s="156"/>
      <c r="H10" s="155" t="s">
        <v>1</v>
      </c>
      <c r="I10" s="155"/>
      <c r="J10" s="155"/>
      <c r="K10" s="155" t="s">
        <v>2</v>
      </c>
      <c r="L10" s="155"/>
      <c r="M10" s="155"/>
      <c r="N10" s="155" t="s">
        <v>3</v>
      </c>
      <c r="O10" s="155"/>
      <c r="P10" s="155"/>
      <c r="Q10" s="155" t="s">
        <v>4</v>
      </c>
      <c r="R10" s="155"/>
      <c r="S10" s="155"/>
    </row>
    <row r="11" spans="1:19" s="5" customFormat="1" x14ac:dyDescent="0.3">
      <c r="A11" s="156"/>
      <c r="B11" s="157"/>
      <c r="C11" s="156"/>
      <c r="D11" s="156"/>
      <c r="E11" s="156" t="s">
        <v>8</v>
      </c>
      <c r="F11" s="155" t="s">
        <v>7</v>
      </c>
      <c r="G11" s="155"/>
      <c r="H11" s="156" t="s">
        <v>0</v>
      </c>
      <c r="I11" s="155" t="s">
        <v>7</v>
      </c>
      <c r="J11" s="155"/>
      <c r="K11" s="156" t="s">
        <v>0</v>
      </c>
      <c r="L11" s="155" t="s">
        <v>7</v>
      </c>
      <c r="M11" s="155"/>
      <c r="N11" s="156" t="s">
        <v>0</v>
      </c>
      <c r="O11" s="155" t="s">
        <v>7</v>
      </c>
      <c r="P11" s="155"/>
      <c r="Q11" s="156" t="s">
        <v>0</v>
      </c>
      <c r="R11" s="155" t="s">
        <v>7</v>
      </c>
      <c r="S11" s="155"/>
    </row>
    <row r="12" spans="1:19" s="5" customFormat="1" ht="186" customHeight="1" x14ac:dyDescent="0.3">
      <c r="A12" s="156"/>
      <c r="B12" s="157"/>
      <c r="C12" s="156"/>
      <c r="D12" s="156"/>
      <c r="E12" s="156"/>
      <c r="F12" s="16" t="s">
        <v>17</v>
      </c>
      <c r="G12" s="62" t="s">
        <v>16</v>
      </c>
      <c r="H12" s="156"/>
      <c r="I12" s="16" t="s">
        <v>17</v>
      </c>
      <c r="J12" s="62" t="s">
        <v>16</v>
      </c>
      <c r="K12" s="156"/>
      <c r="L12" s="16" t="s">
        <v>17</v>
      </c>
      <c r="M12" s="62" t="s">
        <v>16</v>
      </c>
      <c r="N12" s="156"/>
      <c r="O12" s="16" t="s">
        <v>17</v>
      </c>
      <c r="P12" s="62" t="s">
        <v>16</v>
      </c>
      <c r="Q12" s="156"/>
      <c r="R12" s="16" t="s">
        <v>17</v>
      </c>
      <c r="S12" s="62" t="s">
        <v>16</v>
      </c>
    </row>
    <row r="13" spans="1:19" s="5" customFormat="1" x14ac:dyDescent="0.3">
      <c r="A13" s="60">
        <v>1</v>
      </c>
      <c r="B13" s="60">
        <v>2</v>
      </c>
      <c r="C13" s="60">
        <v>3</v>
      </c>
      <c r="D13" s="11">
        <v>4</v>
      </c>
      <c r="E13" s="14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</row>
    <row r="14" spans="1:19" s="5" customFormat="1" x14ac:dyDescent="0.3">
      <c r="A14" s="29">
        <v>1</v>
      </c>
      <c r="B14" s="40">
        <v>1</v>
      </c>
      <c r="C14" s="40"/>
      <c r="D14" s="24" t="s">
        <v>28</v>
      </c>
      <c r="E14" s="41">
        <f>F14+G14</f>
        <v>2345</v>
      </c>
      <c r="F14" s="41">
        <f>I14+L14+O14+R14</f>
        <v>814</v>
      </c>
      <c r="G14" s="41">
        <f>J14+M14+P14+S14</f>
        <v>1531</v>
      </c>
      <c r="H14" s="41">
        <f t="shared" ref="H14:H46" si="0">+I14+J14</f>
        <v>493</v>
      </c>
      <c r="I14" s="41">
        <f>SUM(I15:I46)</f>
        <v>188</v>
      </c>
      <c r="J14" s="41">
        <f>SUM(J15:J46)</f>
        <v>305</v>
      </c>
      <c r="K14" s="41">
        <f t="shared" ref="K14:K46" si="1">+L14+M14</f>
        <v>625</v>
      </c>
      <c r="L14" s="41">
        <f>SUM(L15:L46)</f>
        <v>209</v>
      </c>
      <c r="M14" s="41">
        <f>SUM(M15:M46)</f>
        <v>416</v>
      </c>
      <c r="N14" s="41">
        <f t="shared" ref="N14:N46" si="2">+O14+P14</f>
        <v>1066</v>
      </c>
      <c r="O14" s="41">
        <f>SUM(O15:O46)</f>
        <v>364</v>
      </c>
      <c r="P14" s="41">
        <f>SUM(P15:P46)</f>
        <v>702</v>
      </c>
      <c r="Q14" s="41">
        <f t="shared" ref="Q14:Q46" si="3">+R14+S14</f>
        <v>161</v>
      </c>
      <c r="R14" s="41">
        <f>SUM(R15:R46)</f>
        <v>53</v>
      </c>
      <c r="S14" s="41">
        <f>SUM(S15:S46)</f>
        <v>108</v>
      </c>
    </row>
    <row r="15" spans="1:19" s="7" customFormat="1" x14ac:dyDescent="0.3">
      <c r="A15" s="144"/>
      <c r="B15" s="151"/>
      <c r="C15" s="57">
        <v>1</v>
      </c>
      <c r="D15" s="33" t="s">
        <v>73</v>
      </c>
      <c r="E15" s="35">
        <f t="shared" ref="E15:E46" si="4">+F15+G15</f>
        <v>18</v>
      </c>
      <c r="F15" s="35">
        <f t="shared" ref="F15:G30" si="5">+I15+L15+O15+R15</f>
        <v>6</v>
      </c>
      <c r="G15" s="35">
        <f t="shared" si="5"/>
        <v>12</v>
      </c>
      <c r="H15" s="36">
        <f t="shared" si="0"/>
        <v>4</v>
      </c>
      <c r="I15" s="35">
        <v>1</v>
      </c>
      <c r="J15" s="35">
        <v>3</v>
      </c>
      <c r="K15" s="36">
        <f t="shared" si="1"/>
        <v>5</v>
      </c>
      <c r="L15" s="35">
        <v>1</v>
      </c>
      <c r="M15" s="35">
        <v>4</v>
      </c>
      <c r="N15" s="36">
        <f t="shared" si="2"/>
        <v>5</v>
      </c>
      <c r="O15" s="114">
        <v>4</v>
      </c>
      <c r="P15" s="114">
        <v>1</v>
      </c>
      <c r="Q15" s="36">
        <f t="shared" si="3"/>
        <v>4</v>
      </c>
      <c r="R15" s="35">
        <v>0</v>
      </c>
      <c r="S15" s="35">
        <v>4</v>
      </c>
    </row>
    <row r="16" spans="1:19" s="7" customFormat="1" x14ac:dyDescent="0.3">
      <c r="A16" s="144"/>
      <c r="B16" s="151"/>
      <c r="C16" s="57">
        <v>3</v>
      </c>
      <c r="D16" s="33" t="s">
        <v>6</v>
      </c>
      <c r="E16" s="35">
        <f t="shared" si="4"/>
        <v>9</v>
      </c>
      <c r="F16" s="35">
        <f t="shared" si="5"/>
        <v>3</v>
      </c>
      <c r="G16" s="35">
        <f t="shared" si="5"/>
        <v>6</v>
      </c>
      <c r="H16" s="36">
        <f t="shared" si="0"/>
        <v>0</v>
      </c>
      <c r="I16" s="35">
        <v>0</v>
      </c>
      <c r="J16" s="35">
        <v>0</v>
      </c>
      <c r="K16" s="36">
        <f t="shared" si="1"/>
        <v>2</v>
      </c>
      <c r="L16" s="35">
        <v>1</v>
      </c>
      <c r="M16" s="35">
        <v>1</v>
      </c>
      <c r="N16" s="36">
        <f t="shared" si="2"/>
        <v>4</v>
      </c>
      <c r="O16" s="114">
        <v>0</v>
      </c>
      <c r="P16" s="114">
        <v>4</v>
      </c>
      <c r="Q16" s="36">
        <f t="shared" si="3"/>
        <v>3</v>
      </c>
      <c r="R16" s="35">
        <v>2</v>
      </c>
      <c r="S16" s="35">
        <v>1</v>
      </c>
    </row>
    <row r="17" spans="1:19" s="5" customFormat="1" x14ac:dyDescent="0.3">
      <c r="A17" s="144"/>
      <c r="B17" s="151"/>
      <c r="C17" s="57">
        <v>12</v>
      </c>
      <c r="D17" s="33" t="s">
        <v>61</v>
      </c>
      <c r="E17" s="35">
        <f t="shared" si="4"/>
        <v>57</v>
      </c>
      <c r="F17" s="35">
        <f t="shared" si="5"/>
        <v>24</v>
      </c>
      <c r="G17" s="35">
        <f t="shared" si="5"/>
        <v>33</v>
      </c>
      <c r="H17" s="36">
        <f t="shared" si="0"/>
        <v>11</v>
      </c>
      <c r="I17" s="36">
        <v>6</v>
      </c>
      <c r="J17" s="36">
        <v>5</v>
      </c>
      <c r="K17" s="36">
        <f t="shared" si="1"/>
        <v>20</v>
      </c>
      <c r="L17" s="36">
        <v>7</v>
      </c>
      <c r="M17" s="36">
        <v>13</v>
      </c>
      <c r="N17" s="36">
        <f t="shared" si="2"/>
        <v>24</v>
      </c>
      <c r="O17" s="36">
        <v>11</v>
      </c>
      <c r="P17" s="115">
        <v>13</v>
      </c>
      <c r="Q17" s="36">
        <f t="shared" si="3"/>
        <v>2</v>
      </c>
      <c r="R17" s="36">
        <v>0</v>
      </c>
      <c r="S17" s="36">
        <v>2</v>
      </c>
    </row>
    <row r="18" spans="1:19" s="7" customFormat="1" x14ac:dyDescent="0.3">
      <c r="A18" s="144"/>
      <c r="B18" s="151"/>
      <c r="C18" s="57">
        <v>13</v>
      </c>
      <c r="D18" s="33" t="s">
        <v>61</v>
      </c>
      <c r="E18" s="35">
        <f t="shared" si="4"/>
        <v>2</v>
      </c>
      <c r="F18" s="35">
        <f t="shared" si="5"/>
        <v>1</v>
      </c>
      <c r="G18" s="35">
        <f t="shared" si="5"/>
        <v>1</v>
      </c>
      <c r="H18" s="36">
        <f t="shared" si="0"/>
        <v>0</v>
      </c>
      <c r="I18" s="36">
        <v>0</v>
      </c>
      <c r="J18" s="36">
        <v>0</v>
      </c>
      <c r="K18" s="36">
        <f t="shared" si="1"/>
        <v>0</v>
      </c>
      <c r="L18" s="36">
        <v>0</v>
      </c>
      <c r="M18" s="36">
        <v>0</v>
      </c>
      <c r="N18" s="36">
        <f t="shared" si="2"/>
        <v>0</v>
      </c>
      <c r="O18" s="36">
        <v>0</v>
      </c>
      <c r="P18" s="36">
        <v>0</v>
      </c>
      <c r="Q18" s="36">
        <f t="shared" si="3"/>
        <v>2</v>
      </c>
      <c r="R18" s="36">
        <v>1</v>
      </c>
      <c r="S18" s="36">
        <v>1</v>
      </c>
    </row>
    <row r="19" spans="1:19" s="7" customFormat="1" x14ac:dyDescent="0.3">
      <c r="A19" s="144"/>
      <c r="B19" s="151"/>
      <c r="C19" s="57">
        <v>14</v>
      </c>
      <c r="D19" s="33" t="s">
        <v>61</v>
      </c>
      <c r="E19" s="35">
        <f t="shared" si="4"/>
        <v>9</v>
      </c>
      <c r="F19" s="35">
        <f t="shared" si="5"/>
        <v>2</v>
      </c>
      <c r="G19" s="35">
        <f t="shared" si="5"/>
        <v>7</v>
      </c>
      <c r="H19" s="36">
        <f t="shared" si="0"/>
        <v>3</v>
      </c>
      <c r="I19" s="36">
        <v>1</v>
      </c>
      <c r="J19" s="36">
        <v>2</v>
      </c>
      <c r="K19" s="36">
        <f t="shared" si="1"/>
        <v>3</v>
      </c>
      <c r="L19" s="36">
        <v>0</v>
      </c>
      <c r="M19" s="36">
        <v>3</v>
      </c>
      <c r="N19" s="36">
        <f t="shared" si="2"/>
        <v>3</v>
      </c>
      <c r="O19" s="115">
        <v>1</v>
      </c>
      <c r="P19" s="115">
        <v>2</v>
      </c>
      <c r="Q19" s="36">
        <f t="shared" si="3"/>
        <v>0</v>
      </c>
      <c r="R19" s="36">
        <v>0</v>
      </c>
      <c r="S19" s="36">
        <v>0</v>
      </c>
    </row>
    <row r="20" spans="1:19" s="7" customFormat="1" x14ac:dyDescent="0.3">
      <c r="A20" s="144"/>
      <c r="B20" s="151"/>
      <c r="C20" s="57">
        <v>16</v>
      </c>
      <c r="D20" s="33" t="s">
        <v>61</v>
      </c>
      <c r="E20" s="35">
        <f t="shared" si="4"/>
        <v>129</v>
      </c>
      <c r="F20" s="35">
        <f t="shared" si="5"/>
        <v>58</v>
      </c>
      <c r="G20" s="35">
        <f t="shared" si="5"/>
        <v>71</v>
      </c>
      <c r="H20" s="36">
        <f t="shared" si="0"/>
        <v>20</v>
      </c>
      <c r="I20" s="36">
        <v>11</v>
      </c>
      <c r="J20" s="36">
        <v>9</v>
      </c>
      <c r="K20" s="36">
        <f t="shared" si="1"/>
        <v>36</v>
      </c>
      <c r="L20" s="36">
        <v>14</v>
      </c>
      <c r="M20" s="36">
        <v>22</v>
      </c>
      <c r="N20" s="36">
        <f t="shared" si="2"/>
        <v>69</v>
      </c>
      <c r="O20" s="114">
        <v>29</v>
      </c>
      <c r="P20" s="114">
        <v>40</v>
      </c>
      <c r="Q20" s="36">
        <f t="shared" si="3"/>
        <v>4</v>
      </c>
      <c r="R20" s="36">
        <v>4</v>
      </c>
      <c r="S20" s="36">
        <v>0</v>
      </c>
    </row>
    <row r="21" spans="1:19" s="7" customFormat="1" x14ac:dyDescent="0.3">
      <c r="A21" s="144"/>
      <c r="B21" s="151"/>
      <c r="C21" s="57">
        <v>17</v>
      </c>
      <c r="D21" s="33" t="s">
        <v>61</v>
      </c>
      <c r="E21" s="35">
        <f t="shared" si="4"/>
        <v>4</v>
      </c>
      <c r="F21" s="35">
        <f t="shared" si="5"/>
        <v>2</v>
      </c>
      <c r="G21" s="35">
        <f t="shared" si="5"/>
        <v>2</v>
      </c>
      <c r="H21" s="36">
        <f t="shared" si="0"/>
        <v>1</v>
      </c>
      <c r="I21" s="36">
        <v>1</v>
      </c>
      <c r="J21" s="36">
        <v>0</v>
      </c>
      <c r="K21" s="36">
        <f t="shared" si="1"/>
        <v>1</v>
      </c>
      <c r="L21" s="36">
        <v>0</v>
      </c>
      <c r="M21" s="36">
        <v>1</v>
      </c>
      <c r="N21" s="36">
        <f t="shared" si="2"/>
        <v>2</v>
      </c>
      <c r="O21" s="114">
        <v>1</v>
      </c>
      <c r="P21" s="114">
        <v>1</v>
      </c>
      <c r="Q21" s="36">
        <f t="shared" si="3"/>
        <v>0</v>
      </c>
      <c r="R21" s="36">
        <v>0</v>
      </c>
      <c r="S21" s="36">
        <v>0</v>
      </c>
    </row>
    <row r="22" spans="1:19" s="5" customFormat="1" x14ac:dyDescent="0.3">
      <c r="A22" s="144"/>
      <c r="B22" s="151"/>
      <c r="C22" s="34">
        <v>26</v>
      </c>
      <c r="D22" s="33" t="s">
        <v>55</v>
      </c>
      <c r="E22" s="35">
        <f t="shared" si="4"/>
        <v>0</v>
      </c>
      <c r="F22" s="35">
        <f t="shared" si="5"/>
        <v>0</v>
      </c>
      <c r="G22" s="35">
        <f t="shared" si="5"/>
        <v>0</v>
      </c>
      <c r="H22" s="36">
        <f t="shared" si="0"/>
        <v>0</v>
      </c>
      <c r="I22" s="36">
        <v>0</v>
      </c>
      <c r="J22" s="36">
        <v>0</v>
      </c>
      <c r="K22" s="36">
        <f t="shared" si="1"/>
        <v>0</v>
      </c>
      <c r="L22" s="36">
        <v>0</v>
      </c>
      <c r="M22" s="36">
        <v>0</v>
      </c>
      <c r="N22" s="36">
        <f t="shared" si="2"/>
        <v>0</v>
      </c>
      <c r="O22" s="115">
        <v>0</v>
      </c>
      <c r="P22" s="115">
        <v>0</v>
      </c>
      <c r="Q22" s="36">
        <f t="shared" si="3"/>
        <v>0</v>
      </c>
      <c r="R22" s="36">
        <v>0</v>
      </c>
      <c r="S22" s="36">
        <v>0</v>
      </c>
    </row>
    <row r="23" spans="1:19" s="7" customFormat="1" x14ac:dyDescent="0.3">
      <c r="A23" s="144"/>
      <c r="B23" s="151"/>
      <c r="C23" s="34">
        <v>27</v>
      </c>
      <c r="D23" s="33" t="s">
        <v>55</v>
      </c>
      <c r="E23" s="35">
        <f t="shared" si="4"/>
        <v>12</v>
      </c>
      <c r="F23" s="35">
        <f t="shared" si="5"/>
        <v>5</v>
      </c>
      <c r="G23" s="35">
        <f t="shared" si="5"/>
        <v>7</v>
      </c>
      <c r="H23" s="36">
        <f t="shared" si="0"/>
        <v>1</v>
      </c>
      <c r="I23" s="36">
        <v>1</v>
      </c>
      <c r="J23" s="36">
        <v>0</v>
      </c>
      <c r="K23" s="36">
        <f t="shared" si="1"/>
        <v>7</v>
      </c>
      <c r="L23" s="36">
        <v>1</v>
      </c>
      <c r="M23" s="36">
        <v>6</v>
      </c>
      <c r="N23" s="36">
        <f t="shared" si="2"/>
        <v>4</v>
      </c>
      <c r="O23" s="36">
        <v>3</v>
      </c>
      <c r="P23" s="115">
        <v>1</v>
      </c>
      <c r="Q23" s="36">
        <f t="shared" si="3"/>
        <v>0</v>
      </c>
      <c r="R23" s="36">
        <v>0</v>
      </c>
      <c r="S23" s="36">
        <v>0</v>
      </c>
    </row>
    <row r="24" spans="1:19" s="5" customFormat="1" x14ac:dyDescent="0.3">
      <c r="A24" s="144"/>
      <c r="B24" s="151"/>
      <c r="C24" s="34">
        <v>28</v>
      </c>
      <c r="D24" s="33" t="s">
        <v>55</v>
      </c>
      <c r="E24" s="35">
        <f t="shared" si="4"/>
        <v>0</v>
      </c>
      <c r="F24" s="35">
        <f t="shared" si="5"/>
        <v>0</v>
      </c>
      <c r="G24" s="35">
        <f t="shared" si="5"/>
        <v>0</v>
      </c>
      <c r="H24" s="36">
        <f t="shared" si="0"/>
        <v>0</v>
      </c>
      <c r="I24" s="36">
        <v>0</v>
      </c>
      <c r="J24" s="36">
        <v>0</v>
      </c>
      <c r="K24" s="36">
        <f t="shared" si="1"/>
        <v>0</v>
      </c>
      <c r="L24" s="36">
        <v>0</v>
      </c>
      <c r="M24" s="36">
        <v>0</v>
      </c>
      <c r="N24" s="36">
        <f t="shared" si="2"/>
        <v>0</v>
      </c>
      <c r="O24" s="115">
        <v>0</v>
      </c>
      <c r="P24" s="115">
        <v>0</v>
      </c>
      <c r="Q24" s="36">
        <f t="shared" si="3"/>
        <v>0</v>
      </c>
      <c r="R24" s="36">
        <v>0</v>
      </c>
      <c r="S24" s="36">
        <v>0</v>
      </c>
    </row>
    <row r="25" spans="1:19" s="5" customFormat="1" x14ac:dyDescent="0.3">
      <c r="A25" s="144"/>
      <c r="B25" s="151"/>
      <c r="C25" s="57">
        <v>29</v>
      </c>
      <c r="D25" s="33" t="s">
        <v>64</v>
      </c>
      <c r="E25" s="35">
        <f t="shared" si="4"/>
        <v>520</v>
      </c>
      <c r="F25" s="35">
        <f t="shared" si="5"/>
        <v>149</v>
      </c>
      <c r="G25" s="35">
        <f t="shared" si="5"/>
        <v>371</v>
      </c>
      <c r="H25" s="36">
        <f t="shared" si="0"/>
        <v>76</v>
      </c>
      <c r="I25" s="36">
        <v>28</v>
      </c>
      <c r="J25" s="36">
        <v>48</v>
      </c>
      <c r="K25" s="36">
        <f t="shared" si="1"/>
        <v>141</v>
      </c>
      <c r="L25" s="36">
        <v>40</v>
      </c>
      <c r="M25" s="36">
        <v>101</v>
      </c>
      <c r="N25" s="36">
        <f t="shared" si="2"/>
        <v>303</v>
      </c>
      <c r="O25" s="115">
        <v>81</v>
      </c>
      <c r="P25" s="115">
        <v>222</v>
      </c>
      <c r="Q25" s="36">
        <f t="shared" si="3"/>
        <v>0</v>
      </c>
      <c r="R25" s="36">
        <v>0</v>
      </c>
      <c r="S25" s="36">
        <v>0</v>
      </c>
    </row>
    <row r="26" spans="1:19" s="7" customFormat="1" x14ac:dyDescent="0.3">
      <c r="A26" s="144"/>
      <c r="B26" s="151"/>
      <c r="C26" s="34">
        <v>30</v>
      </c>
      <c r="D26" s="33" t="s">
        <v>64</v>
      </c>
      <c r="E26" s="35">
        <f t="shared" si="4"/>
        <v>0</v>
      </c>
      <c r="F26" s="35">
        <f t="shared" si="5"/>
        <v>0</v>
      </c>
      <c r="G26" s="35">
        <f t="shared" si="5"/>
        <v>0</v>
      </c>
      <c r="H26" s="36">
        <f t="shared" si="0"/>
        <v>0</v>
      </c>
      <c r="I26" s="36">
        <v>0</v>
      </c>
      <c r="J26" s="36">
        <v>0</v>
      </c>
      <c r="K26" s="36">
        <f t="shared" si="1"/>
        <v>0</v>
      </c>
      <c r="L26" s="36">
        <v>0</v>
      </c>
      <c r="M26" s="36">
        <v>0</v>
      </c>
      <c r="N26" s="36">
        <f t="shared" si="2"/>
        <v>0</v>
      </c>
      <c r="O26" s="36">
        <v>0</v>
      </c>
      <c r="P26" s="115">
        <v>0</v>
      </c>
      <c r="Q26" s="36">
        <f t="shared" si="3"/>
        <v>0</v>
      </c>
      <c r="R26" s="36">
        <v>0</v>
      </c>
      <c r="S26" s="36">
        <v>0</v>
      </c>
    </row>
    <row r="27" spans="1:19" s="7" customFormat="1" x14ac:dyDescent="0.3">
      <c r="A27" s="144"/>
      <c r="B27" s="151"/>
      <c r="C27" s="57">
        <v>35</v>
      </c>
      <c r="D27" s="33" t="s">
        <v>66</v>
      </c>
      <c r="E27" s="35">
        <f t="shared" si="4"/>
        <v>165</v>
      </c>
      <c r="F27" s="35">
        <f t="shared" si="5"/>
        <v>60</v>
      </c>
      <c r="G27" s="35">
        <f t="shared" si="5"/>
        <v>105</v>
      </c>
      <c r="H27" s="36">
        <f t="shared" si="0"/>
        <v>47</v>
      </c>
      <c r="I27" s="36">
        <v>22</v>
      </c>
      <c r="J27" s="36">
        <v>25</v>
      </c>
      <c r="K27" s="36">
        <f t="shared" si="1"/>
        <v>49</v>
      </c>
      <c r="L27" s="36">
        <v>18</v>
      </c>
      <c r="M27" s="36">
        <v>31</v>
      </c>
      <c r="N27" s="36">
        <f t="shared" si="2"/>
        <v>48</v>
      </c>
      <c r="O27" s="115">
        <v>13</v>
      </c>
      <c r="P27" s="115">
        <v>35</v>
      </c>
      <c r="Q27" s="36">
        <f t="shared" si="3"/>
        <v>21</v>
      </c>
      <c r="R27" s="36">
        <v>7</v>
      </c>
      <c r="S27" s="36">
        <v>14</v>
      </c>
    </row>
    <row r="28" spans="1:19" s="7" customFormat="1" x14ac:dyDescent="0.3">
      <c r="A28" s="144"/>
      <c r="B28" s="151"/>
      <c r="C28" s="57">
        <v>36</v>
      </c>
      <c r="D28" s="33" t="s">
        <v>67</v>
      </c>
      <c r="E28" s="35">
        <f t="shared" si="4"/>
        <v>309</v>
      </c>
      <c r="F28" s="35">
        <f t="shared" si="5"/>
        <v>100</v>
      </c>
      <c r="G28" s="35">
        <f t="shared" si="5"/>
        <v>209</v>
      </c>
      <c r="H28" s="36">
        <f t="shared" si="0"/>
        <v>85</v>
      </c>
      <c r="I28" s="36">
        <v>29</v>
      </c>
      <c r="J28" s="36">
        <v>56</v>
      </c>
      <c r="K28" s="36">
        <f t="shared" si="1"/>
        <v>78</v>
      </c>
      <c r="L28" s="36">
        <v>26</v>
      </c>
      <c r="M28" s="36">
        <v>52</v>
      </c>
      <c r="N28" s="36">
        <f t="shared" si="2"/>
        <v>114</v>
      </c>
      <c r="O28" s="115">
        <v>34</v>
      </c>
      <c r="P28" s="115">
        <v>80</v>
      </c>
      <c r="Q28" s="36">
        <f t="shared" si="3"/>
        <v>32</v>
      </c>
      <c r="R28" s="36">
        <v>11</v>
      </c>
      <c r="S28" s="36">
        <v>21</v>
      </c>
    </row>
    <row r="29" spans="1:19" s="5" customFormat="1" x14ac:dyDescent="0.3">
      <c r="A29" s="144"/>
      <c r="B29" s="151"/>
      <c r="C29" s="57">
        <v>37</v>
      </c>
      <c r="D29" s="33" t="s">
        <v>67</v>
      </c>
      <c r="E29" s="35">
        <f t="shared" si="4"/>
        <v>78</v>
      </c>
      <c r="F29" s="35">
        <f t="shared" si="5"/>
        <v>20</v>
      </c>
      <c r="G29" s="35">
        <f t="shared" si="5"/>
        <v>58</v>
      </c>
      <c r="H29" s="36">
        <f t="shared" si="0"/>
        <v>21</v>
      </c>
      <c r="I29" s="36">
        <v>6</v>
      </c>
      <c r="J29" s="36">
        <v>15</v>
      </c>
      <c r="K29" s="36">
        <f t="shared" si="1"/>
        <v>15</v>
      </c>
      <c r="L29" s="36">
        <v>3</v>
      </c>
      <c r="M29" s="36">
        <v>12</v>
      </c>
      <c r="N29" s="36">
        <f t="shared" si="2"/>
        <v>36</v>
      </c>
      <c r="O29" s="115">
        <v>7</v>
      </c>
      <c r="P29" s="115">
        <v>29</v>
      </c>
      <c r="Q29" s="36">
        <f t="shared" si="3"/>
        <v>6</v>
      </c>
      <c r="R29" s="36">
        <v>4</v>
      </c>
      <c r="S29" s="36">
        <v>2</v>
      </c>
    </row>
    <row r="30" spans="1:19" s="7" customFormat="1" x14ac:dyDescent="0.3">
      <c r="A30" s="144"/>
      <c r="B30" s="151"/>
      <c r="C30" s="57">
        <v>38</v>
      </c>
      <c r="D30" s="33" t="s">
        <v>67</v>
      </c>
      <c r="E30" s="35">
        <f t="shared" si="4"/>
        <v>15</v>
      </c>
      <c r="F30" s="35">
        <f t="shared" si="5"/>
        <v>3</v>
      </c>
      <c r="G30" s="35">
        <f t="shared" si="5"/>
        <v>12</v>
      </c>
      <c r="H30" s="36">
        <f t="shared" si="0"/>
        <v>7</v>
      </c>
      <c r="I30" s="36">
        <v>2</v>
      </c>
      <c r="J30" s="36">
        <v>5</v>
      </c>
      <c r="K30" s="36">
        <f t="shared" si="1"/>
        <v>3</v>
      </c>
      <c r="L30" s="36">
        <v>0</v>
      </c>
      <c r="M30" s="36">
        <v>3</v>
      </c>
      <c r="N30" s="36">
        <f t="shared" si="2"/>
        <v>4</v>
      </c>
      <c r="O30" s="115">
        <v>0</v>
      </c>
      <c r="P30" s="115">
        <v>4</v>
      </c>
      <c r="Q30" s="36">
        <f t="shared" si="3"/>
        <v>1</v>
      </c>
      <c r="R30" s="36">
        <v>1</v>
      </c>
      <c r="S30" s="36">
        <v>0</v>
      </c>
    </row>
    <row r="31" spans="1:19" s="5" customFormat="1" x14ac:dyDescent="0.3">
      <c r="A31" s="144"/>
      <c r="B31" s="151"/>
      <c r="C31" s="34">
        <v>39</v>
      </c>
      <c r="D31" s="33" t="s">
        <v>67</v>
      </c>
      <c r="E31" s="35">
        <f t="shared" si="4"/>
        <v>132</v>
      </c>
      <c r="F31" s="35">
        <f t="shared" ref="F31:G46" si="6">+I31+L31+O31+R31</f>
        <v>55</v>
      </c>
      <c r="G31" s="35">
        <f t="shared" si="6"/>
        <v>77</v>
      </c>
      <c r="H31" s="36">
        <f t="shared" si="0"/>
        <v>36</v>
      </c>
      <c r="I31" s="36">
        <v>13</v>
      </c>
      <c r="J31" s="36">
        <v>23</v>
      </c>
      <c r="K31" s="36">
        <f t="shared" si="1"/>
        <v>33</v>
      </c>
      <c r="L31" s="36">
        <v>13</v>
      </c>
      <c r="M31" s="36">
        <v>20</v>
      </c>
      <c r="N31" s="36">
        <f t="shared" si="2"/>
        <v>49</v>
      </c>
      <c r="O31" s="115">
        <v>23</v>
      </c>
      <c r="P31" s="115">
        <v>26</v>
      </c>
      <c r="Q31" s="36">
        <f t="shared" si="3"/>
        <v>14</v>
      </c>
      <c r="R31" s="36">
        <v>6</v>
      </c>
      <c r="S31" s="36">
        <v>8</v>
      </c>
    </row>
    <row r="32" spans="1:19" s="5" customFormat="1" x14ac:dyDescent="0.3">
      <c r="A32" s="144"/>
      <c r="B32" s="151"/>
      <c r="C32" s="34">
        <v>40</v>
      </c>
      <c r="D32" s="33" t="s">
        <v>67</v>
      </c>
      <c r="E32" s="35">
        <f t="shared" si="4"/>
        <v>29</v>
      </c>
      <c r="F32" s="35">
        <f t="shared" si="6"/>
        <v>9</v>
      </c>
      <c r="G32" s="35">
        <f t="shared" si="6"/>
        <v>20</v>
      </c>
      <c r="H32" s="36">
        <f t="shared" si="0"/>
        <v>7</v>
      </c>
      <c r="I32" s="36">
        <v>1</v>
      </c>
      <c r="J32" s="36">
        <v>6</v>
      </c>
      <c r="K32" s="36">
        <f t="shared" si="1"/>
        <v>8</v>
      </c>
      <c r="L32" s="36">
        <v>4</v>
      </c>
      <c r="M32" s="36">
        <v>4</v>
      </c>
      <c r="N32" s="36">
        <f t="shared" si="2"/>
        <v>10</v>
      </c>
      <c r="O32" s="115">
        <v>3</v>
      </c>
      <c r="P32" s="115">
        <v>7</v>
      </c>
      <c r="Q32" s="36">
        <f t="shared" si="3"/>
        <v>4</v>
      </c>
      <c r="R32" s="35">
        <v>1</v>
      </c>
      <c r="S32" s="35">
        <v>3</v>
      </c>
    </row>
    <row r="33" spans="1:19" x14ac:dyDescent="0.3">
      <c r="A33" s="144"/>
      <c r="B33" s="151"/>
      <c r="C33" s="34">
        <v>41</v>
      </c>
      <c r="D33" s="33" t="s">
        <v>67</v>
      </c>
      <c r="E33" s="35">
        <f t="shared" si="4"/>
        <v>2</v>
      </c>
      <c r="F33" s="35">
        <f t="shared" si="6"/>
        <v>0</v>
      </c>
      <c r="G33" s="35">
        <f t="shared" si="6"/>
        <v>2</v>
      </c>
      <c r="H33" s="36">
        <f t="shared" si="0"/>
        <v>0</v>
      </c>
      <c r="I33" s="36">
        <v>0</v>
      </c>
      <c r="J33" s="36">
        <v>0</v>
      </c>
      <c r="K33" s="36">
        <f t="shared" si="1"/>
        <v>0</v>
      </c>
      <c r="L33" s="36">
        <v>0</v>
      </c>
      <c r="M33" s="36">
        <v>0</v>
      </c>
      <c r="N33" s="36">
        <f t="shared" si="2"/>
        <v>2</v>
      </c>
      <c r="O33" s="115">
        <v>0</v>
      </c>
      <c r="P33" s="115">
        <v>2</v>
      </c>
      <c r="Q33" s="36">
        <f t="shared" si="3"/>
        <v>0</v>
      </c>
      <c r="R33" s="36">
        <v>0</v>
      </c>
      <c r="S33" s="36">
        <v>0</v>
      </c>
    </row>
    <row r="34" spans="1:19" s="13" customFormat="1" x14ac:dyDescent="0.3">
      <c r="A34" s="144"/>
      <c r="B34" s="151"/>
      <c r="C34" s="34">
        <v>42</v>
      </c>
      <c r="D34" s="33" t="s">
        <v>67</v>
      </c>
      <c r="E34" s="35">
        <f t="shared" si="4"/>
        <v>209</v>
      </c>
      <c r="F34" s="35">
        <f t="shared" si="6"/>
        <v>80</v>
      </c>
      <c r="G34" s="35">
        <f t="shared" si="6"/>
        <v>129</v>
      </c>
      <c r="H34" s="36">
        <f t="shared" si="0"/>
        <v>45</v>
      </c>
      <c r="I34" s="36">
        <v>17</v>
      </c>
      <c r="J34" s="36">
        <v>28</v>
      </c>
      <c r="K34" s="36">
        <f t="shared" si="1"/>
        <v>62</v>
      </c>
      <c r="L34" s="36">
        <v>23</v>
      </c>
      <c r="M34" s="36">
        <v>39</v>
      </c>
      <c r="N34" s="36">
        <f t="shared" si="2"/>
        <v>88</v>
      </c>
      <c r="O34" s="115">
        <v>40</v>
      </c>
      <c r="P34" s="115">
        <v>48</v>
      </c>
      <c r="Q34" s="36">
        <f t="shared" si="3"/>
        <v>14</v>
      </c>
      <c r="R34" s="36">
        <v>0</v>
      </c>
      <c r="S34" s="36">
        <v>14</v>
      </c>
    </row>
    <row r="35" spans="1:19" x14ac:dyDescent="0.3">
      <c r="A35" s="144"/>
      <c r="B35" s="151"/>
      <c r="C35" s="34">
        <v>43</v>
      </c>
      <c r="D35" s="33" t="s">
        <v>67</v>
      </c>
      <c r="E35" s="35">
        <f t="shared" si="4"/>
        <v>80</v>
      </c>
      <c r="F35" s="35">
        <f t="shared" si="6"/>
        <v>28</v>
      </c>
      <c r="G35" s="35">
        <f t="shared" si="6"/>
        <v>52</v>
      </c>
      <c r="H35" s="36">
        <f t="shared" si="0"/>
        <v>16</v>
      </c>
      <c r="I35" s="36">
        <v>7</v>
      </c>
      <c r="J35" s="36">
        <v>9</v>
      </c>
      <c r="K35" s="36">
        <f t="shared" si="1"/>
        <v>21</v>
      </c>
      <c r="L35" s="36">
        <v>4</v>
      </c>
      <c r="M35" s="36">
        <v>17</v>
      </c>
      <c r="N35" s="36">
        <f t="shared" si="2"/>
        <v>42</v>
      </c>
      <c r="O35" s="36">
        <v>17</v>
      </c>
      <c r="P35" s="115">
        <v>25</v>
      </c>
      <c r="Q35" s="36">
        <f t="shared" si="3"/>
        <v>1</v>
      </c>
      <c r="R35" s="36">
        <v>0</v>
      </c>
      <c r="S35" s="36">
        <v>1</v>
      </c>
    </row>
    <row r="36" spans="1:19" x14ac:dyDescent="0.3">
      <c r="A36" s="144"/>
      <c r="B36" s="151"/>
      <c r="C36" s="34">
        <v>45</v>
      </c>
      <c r="D36" s="33" t="s">
        <v>67</v>
      </c>
      <c r="E36" s="35">
        <f t="shared" si="4"/>
        <v>132</v>
      </c>
      <c r="F36" s="35">
        <f t="shared" si="6"/>
        <v>50</v>
      </c>
      <c r="G36" s="35">
        <f t="shared" si="6"/>
        <v>82</v>
      </c>
      <c r="H36" s="36">
        <f t="shared" si="0"/>
        <v>33</v>
      </c>
      <c r="I36" s="36">
        <v>11</v>
      </c>
      <c r="J36" s="36">
        <v>22</v>
      </c>
      <c r="K36" s="36">
        <f t="shared" si="1"/>
        <v>27</v>
      </c>
      <c r="L36" s="36">
        <v>10</v>
      </c>
      <c r="M36" s="36">
        <v>17</v>
      </c>
      <c r="N36" s="36">
        <f t="shared" si="2"/>
        <v>61</v>
      </c>
      <c r="O36" s="115">
        <v>29</v>
      </c>
      <c r="P36" s="115">
        <v>32</v>
      </c>
      <c r="Q36" s="36">
        <f t="shared" si="3"/>
        <v>11</v>
      </c>
      <c r="R36" s="36">
        <v>0</v>
      </c>
      <c r="S36" s="36">
        <v>11</v>
      </c>
    </row>
    <row r="37" spans="1:19" x14ac:dyDescent="0.3">
      <c r="A37" s="144"/>
      <c r="B37" s="151"/>
      <c r="C37" s="34">
        <v>46</v>
      </c>
      <c r="D37" s="33" t="s">
        <v>67</v>
      </c>
      <c r="E37" s="35">
        <f t="shared" si="4"/>
        <v>0</v>
      </c>
      <c r="F37" s="35">
        <f t="shared" si="6"/>
        <v>0</v>
      </c>
      <c r="G37" s="35">
        <f t="shared" si="6"/>
        <v>0</v>
      </c>
      <c r="H37" s="36">
        <f t="shared" si="0"/>
        <v>0</v>
      </c>
      <c r="I37" s="36">
        <v>0</v>
      </c>
      <c r="J37" s="36">
        <v>0</v>
      </c>
      <c r="K37" s="36">
        <f t="shared" si="1"/>
        <v>0</v>
      </c>
      <c r="L37" s="36">
        <v>0</v>
      </c>
      <c r="M37" s="36">
        <v>0</v>
      </c>
      <c r="N37" s="36">
        <f t="shared" si="2"/>
        <v>0</v>
      </c>
      <c r="O37" s="36">
        <v>0</v>
      </c>
      <c r="P37" s="115">
        <v>0</v>
      </c>
      <c r="Q37" s="36">
        <f t="shared" si="3"/>
        <v>0</v>
      </c>
      <c r="R37" s="36">
        <v>0</v>
      </c>
      <c r="S37" s="36">
        <v>0</v>
      </c>
    </row>
    <row r="38" spans="1:19" x14ac:dyDescent="0.3">
      <c r="A38" s="144"/>
      <c r="B38" s="151"/>
      <c r="C38" s="34">
        <v>47</v>
      </c>
      <c r="D38" s="33" t="s">
        <v>68</v>
      </c>
      <c r="E38" s="35">
        <f t="shared" si="4"/>
        <v>9</v>
      </c>
      <c r="F38" s="35">
        <f t="shared" si="6"/>
        <v>3</v>
      </c>
      <c r="G38" s="35">
        <f t="shared" si="6"/>
        <v>6</v>
      </c>
      <c r="H38" s="36">
        <f t="shared" si="0"/>
        <v>3</v>
      </c>
      <c r="I38" s="36">
        <v>1</v>
      </c>
      <c r="J38" s="36">
        <v>2</v>
      </c>
      <c r="K38" s="36">
        <f t="shared" si="1"/>
        <v>1</v>
      </c>
      <c r="L38" s="36">
        <v>0</v>
      </c>
      <c r="M38" s="36">
        <v>1</v>
      </c>
      <c r="N38" s="36">
        <f t="shared" si="2"/>
        <v>5</v>
      </c>
      <c r="O38" s="115">
        <v>2</v>
      </c>
      <c r="P38" s="115">
        <v>3</v>
      </c>
      <c r="Q38" s="36">
        <f t="shared" si="3"/>
        <v>0</v>
      </c>
      <c r="R38" s="36">
        <v>0</v>
      </c>
      <c r="S38" s="36">
        <v>0</v>
      </c>
    </row>
    <row r="39" spans="1:19" x14ac:dyDescent="0.3">
      <c r="A39" s="144"/>
      <c r="B39" s="151"/>
      <c r="C39" s="34">
        <v>48</v>
      </c>
      <c r="D39" s="33" t="s">
        <v>68</v>
      </c>
      <c r="E39" s="35">
        <f t="shared" si="4"/>
        <v>0</v>
      </c>
      <c r="F39" s="35">
        <f t="shared" si="6"/>
        <v>0</v>
      </c>
      <c r="G39" s="35">
        <f t="shared" si="6"/>
        <v>0</v>
      </c>
      <c r="H39" s="36">
        <f t="shared" si="0"/>
        <v>0</v>
      </c>
      <c r="I39" s="36">
        <v>0</v>
      </c>
      <c r="J39" s="36">
        <v>0</v>
      </c>
      <c r="K39" s="36">
        <f t="shared" si="1"/>
        <v>0</v>
      </c>
      <c r="L39" s="36">
        <v>0</v>
      </c>
      <c r="M39" s="36">
        <v>0</v>
      </c>
      <c r="N39" s="36">
        <f t="shared" si="2"/>
        <v>0</v>
      </c>
      <c r="O39" s="115">
        <v>0</v>
      </c>
      <c r="P39" s="115">
        <v>0</v>
      </c>
      <c r="Q39" s="36">
        <f t="shared" si="3"/>
        <v>0</v>
      </c>
      <c r="R39" s="36">
        <v>0</v>
      </c>
      <c r="S39" s="36">
        <v>0</v>
      </c>
    </row>
    <row r="40" spans="1:19" x14ac:dyDescent="0.3">
      <c r="A40" s="144"/>
      <c r="B40" s="151"/>
      <c r="C40" s="57">
        <v>49</v>
      </c>
      <c r="D40" s="33" t="s">
        <v>10</v>
      </c>
      <c r="E40" s="35">
        <f t="shared" si="4"/>
        <v>140</v>
      </c>
      <c r="F40" s="35">
        <f t="shared" si="6"/>
        <v>59</v>
      </c>
      <c r="G40" s="35">
        <f t="shared" si="6"/>
        <v>81</v>
      </c>
      <c r="H40" s="36">
        <f t="shared" si="0"/>
        <v>31</v>
      </c>
      <c r="I40" s="35">
        <v>13</v>
      </c>
      <c r="J40" s="35">
        <v>18</v>
      </c>
      <c r="K40" s="36">
        <f t="shared" si="1"/>
        <v>33</v>
      </c>
      <c r="L40" s="35">
        <v>15</v>
      </c>
      <c r="M40" s="35">
        <v>18</v>
      </c>
      <c r="N40" s="36">
        <f t="shared" si="2"/>
        <v>62</v>
      </c>
      <c r="O40" s="35">
        <v>25</v>
      </c>
      <c r="P40" s="114">
        <v>37</v>
      </c>
      <c r="Q40" s="36">
        <f t="shared" si="3"/>
        <v>14</v>
      </c>
      <c r="R40" s="35">
        <v>6</v>
      </c>
      <c r="S40" s="35">
        <v>8</v>
      </c>
    </row>
    <row r="41" spans="1:19" x14ac:dyDescent="0.3">
      <c r="A41" s="144"/>
      <c r="B41" s="151"/>
      <c r="C41" s="34">
        <v>50</v>
      </c>
      <c r="D41" s="33" t="s">
        <v>10</v>
      </c>
      <c r="E41" s="35">
        <f t="shared" si="4"/>
        <v>18</v>
      </c>
      <c r="F41" s="35">
        <f t="shared" si="6"/>
        <v>2</v>
      </c>
      <c r="G41" s="35">
        <f t="shared" si="6"/>
        <v>16</v>
      </c>
      <c r="H41" s="36">
        <f t="shared" si="0"/>
        <v>2</v>
      </c>
      <c r="I41" s="36">
        <v>0</v>
      </c>
      <c r="J41" s="36">
        <v>2</v>
      </c>
      <c r="K41" s="36">
        <f t="shared" si="1"/>
        <v>2</v>
      </c>
      <c r="L41" s="36">
        <v>1</v>
      </c>
      <c r="M41" s="36">
        <v>1</v>
      </c>
      <c r="N41" s="36">
        <f t="shared" si="2"/>
        <v>14</v>
      </c>
      <c r="O41" s="36">
        <v>1</v>
      </c>
      <c r="P41" s="115">
        <v>13</v>
      </c>
      <c r="Q41" s="36">
        <f t="shared" si="3"/>
        <v>0</v>
      </c>
      <c r="R41" s="36">
        <v>0</v>
      </c>
      <c r="S41" s="36">
        <v>0</v>
      </c>
    </row>
    <row r="42" spans="1:19" x14ac:dyDescent="0.3">
      <c r="A42" s="144"/>
      <c r="B42" s="151"/>
      <c r="C42" s="57">
        <v>51</v>
      </c>
      <c r="D42" s="33" t="s">
        <v>10</v>
      </c>
      <c r="E42" s="35">
        <f t="shared" si="4"/>
        <v>201</v>
      </c>
      <c r="F42" s="35">
        <f t="shared" si="6"/>
        <v>75</v>
      </c>
      <c r="G42" s="35">
        <f t="shared" si="6"/>
        <v>126</v>
      </c>
      <c r="H42" s="36">
        <f t="shared" si="0"/>
        <v>28</v>
      </c>
      <c r="I42" s="37">
        <v>12</v>
      </c>
      <c r="J42" s="37">
        <v>16</v>
      </c>
      <c r="K42" s="36">
        <f t="shared" si="1"/>
        <v>63</v>
      </c>
      <c r="L42" s="37">
        <v>23</v>
      </c>
      <c r="M42" s="37">
        <v>40</v>
      </c>
      <c r="N42" s="36">
        <f t="shared" si="2"/>
        <v>87</v>
      </c>
      <c r="O42" s="116">
        <v>32</v>
      </c>
      <c r="P42" s="116">
        <v>55</v>
      </c>
      <c r="Q42" s="36">
        <f t="shared" si="3"/>
        <v>23</v>
      </c>
      <c r="R42" s="37">
        <v>8</v>
      </c>
      <c r="S42" s="37">
        <v>15</v>
      </c>
    </row>
    <row r="43" spans="1:19" x14ac:dyDescent="0.3">
      <c r="A43" s="144"/>
      <c r="B43" s="151"/>
      <c r="C43" s="57">
        <v>52</v>
      </c>
      <c r="D43" s="33" t="s">
        <v>10</v>
      </c>
      <c r="E43" s="35">
        <f t="shared" si="4"/>
        <v>0</v>
      </c>
      <c r="F43" s="35">
        <f t="shared" si="6"/>
        <v>0</v>
      </c>
      <c r="G43" s="35">
        <f t="shared" si="6"/>
        <v>0</v>
      </c>
      <c r="H43" s="36">
        <f t="shared" si="0"/>
        <v>0</v>
      </c>
      <c r="I43" s="38">
        <v>0</v>
      </c>
      <c r="J43" s="38">
        <v>0</v>
      </c>
      <c r="K43" s="36">
        <f t="shared" si="1"/>
        <v>0</v>
      </c>
      <c r="L43" s="38">
        <v>0</v>
      </c>
      <c r="M43" s="38">
        <v>0</v>
      </c>
      <c r="N43" s="36">
        <f t="shared" si="2"/>
        <v>0</v>
      </c>
      <c r="O43" s="117">
        <v>0</v>
      </c>
      <c r="P43" s="117">
        <v>0</v>
      </c>
      <c r="Q43" s="36">
        <f t="shared" si="3"/>
        <v>0</v>
      </c>
      <c r="R43" s="38">
        <v>0</v>
      </c>
      <c r="S43" s="38">
        <v>0</v>
      </c>
    </row>
    <row r="44" spans="1:19" x14ac:dyDescent="0.3">
      <c r="A44" s="144"/>
      <c r="B44" s="151"/>
      <c r="C44" s="34">
        <v>54</v>
      </c>
      <c r="D44" s="33" t="s">
        <v>69</v>
      </c>
      <c r="E44" s="35">
        <f t="shared" si="4"/>
        <v>32</v>
      </c>
      <c r="F44" s="35">
        <f t="shared" si="6"/>
        <v>12</v>
      </c>
      <c r="G44" s="35">
        <f t="shared" si="6"/>
        <v>20</v>
      </c>
      <c r="H44" s="36">
        <f t="shared" si="0"/>
        <v>10</v>
      </c>
      <c r="I44" s="37">
        <v>4</v>
      </c>
      <c r="J44" s="37">
        <v>6</v>
      </c>
      <c r="K44" s="36">
        <f t="shared" si="1"/>
        <v>6</v>
      </c>
      <c r="L44" s="37">
        <v>2</v>
      </c>
      <c r="M44" s="37">
        <v>4</v>
      </c>
      <c r="N44" s="36">
        <f t="shared" si="2"/>
        <v>11</v>
      </c>
      <c r="O44" s="116">
        <v>4</v>
      </c>
      <c r="P44" s="116">
        <v>7</v>
      </c>
      <c r="Q44" s="36">
        <f t="shared" si="3"/>
        <v>5</v>
      </c>
      <c r="R44" s="37">
        <v>2</v>
      </c>
      <c r="S44" s="37">
        <v>3</v>
      </c>
    </row>
    <row r="45" spans="1:19" x14ac:dyDescent="0.3">
      <c r="A45" s="144"/>
      <c r="B45" s="151"/>
      <c r="C45" s="34">
        <v>55</v>
      </c>
      <c r="D45" s="33" t="s">
        <v>69</v>
      </c>
      <c r="E45" s="35">
        <f t="shared" si="4"/>
        <v>0</v>
      </c>
      <c r="F45" s="35">
        <f t="shared" si="6"/>
        <v>0</v>
      </c>
      <c r="G45" s="35">
        <f t="shared" si="6"/>
        <v>0</v>
      </c>
      <c r="H45" s="36">
        <f t="shared" si="0"/>
        <v>0</v>
      </c>
      <c r="I45" s="39">
        <v>0</v>
      </c>
      <c r="J45" s="39">
        <v>0</v>
      </c>
      <c r="K45" s="36">
        <f t="shared" si="1"/>
        <v>0</v>
      </c>
      <c r="L45" s="39">
        <v>0</v>
      </c>
      <c r="M45" s="39">
        <v>0</v>
      </c>
      <c r="N45" s="37">
        <f t="shared" si="2"/>
        <v>0</v>
      </c>
      <c r="O45" s="118">
        <v>0</v>
      </c>
      <c r="P45" s="118">
        <v>0</v>
      </c>
      <c r="Q45" s="36">
        <f t="shared" si="3"/>
        <v>0</v>
      </c>
      <c r="R45" s="39">
        <v>0</v>
      </c>
      <c r="S45" s="39">
        <v>0</v>
      </c>
    </row>
    <row r="46" spans="1:19" x14ac:dyDescent="0.3">
      <c r="A46" s="144"/>
      <c r="B46" s="151"/>
      <c r="C46" s="34">
        <v>56</v>
      </c>
      <c r="D46" s="33" t="s">
        <v>71</v>
      </c>
      <c r="E46" s="35">
        <f t="shared" si="4"/>
        <v>34</v>
      </c>
      <c r="F46" s="35">
        <f t="shared" si="6"/>
        <v>8</v>
      </c>
      <c r="G46" s="35">
        <f t="shared" si="6"/>
        <v>26</v>
      </c>
      <c r="H46" s="36">
        <f t="shared" si="0"/>
        <v>6</v>
      </c>
      <c r="I46" s="39">
        <v>1</v>
      </c>
      <c r="J46" s="39">
        <v>5</v>
      </c>
      <c r="K46" s="36">
        <f t="shared" si="1"/>
        <v>9</v>
      </c>
      <c r="L46" s="39">
        <v>3</v>
      </c>
      <c r="M46" s="39">
        <v>6</v>
      </c>
      <c r="N46" s="37">
        <f t="shared" si="2"/>
        <v>19</v>
      </c>
      <c r="O46" s="118">
        <v>4</v>
      </c>
      <c r="P46" s="118">
        <v>15</v>
      </c>
      <c r="Q46" s="37">
        <f t="shared" si="3"/>
        <v>0</v>
      </c>
      <c r="R46" s="39">
        <v>0</v>
      </c>
      <c r="S46" s="39">
        <v>0</v>
      </c>
    </row>
    <row r="47" spans="1:19" x14ac:dyDescent="0.3">
      <c r="A47" s="29">
        <v>2</v>
      </c>
      <c r="B47" s="29">
        <v>2</v>
      </c>
      <c r="C47" s="29"/>
      <c r="D47" s="24" t="s">
        <v>29</v>
      </c>
      <c r="E47" s="44">
        <f>F47+G47</f>
        <v>145</v>
      </c>
      <c r="F47" s="44">
        <f>I47+L47+O47+R47</f>
        <v>62</v>
      </c>
      <c r="G47" s="44">
        <f>J47+M47+P47+S47</f>
        <v>83</v>
      </c>
      <c r="H47" s="44">
        <f>+I47+J47</f>
        <v>21</v>
      </c>
      <c r="I47" s="44">
        <f>SUM(I48:I54)</f>
        <v>12</v>
      </c>
      <c r="J47" s="44">
        <f>SUM(J48:J54)</f>
        <v>9</v>
      </c>
      <c r="K47" s="44">
        <f>+L47+M47</f>
        <v>31</v>
      </c>
      <c r="L47" s="44">
        <f>SUM(L48:L54)</f>
        <v>14</v>
      </c>
      <c r="M47" s="44">
        <f>SUM(M48:M54)</f>
        <v>17</v>
      </c>
      <c r="N47" s="44">
        <f>+O47+P47</f>
        <v>64</v>
      </c>
      <c r="O47" s="44">
        <f>SUM(O48:O54)</f>
        <v>27</v>
      </c>
      <c r="P47" s="44">
        <f>SUM(P48:P54)</f>
        <v>37</v>
      </c>
      <c r="Q47" s="44">
        <f>+R47+S47</f>
        <v>29</v>
      </c>
      <c r="R47" s="44">
        <f>SUM(R48:R54)</f>
        <v>9</v>
      </c>
      <c r="S47" s="44">
        <f>SUM(S48:S54)</f>
        <v>20</v>
      </c>
    </row>
    <row r="48" spans="1:19" s="72" customFormat="1" ht="37.5" x14ac:dyDescent="0.25">
      <c r="A48" s="144"/>
      <c r="B48" s="144"/>
      <c r="C48" s="119">
        <v>8</v>
      </c>
      <c r="D48" s="163" t="s">
        <v>79</v>
      </c>
      <c r="E48" s="164">
        <f t="shared" ref="E48:E54" si="7">+F48+G48</f>
        <v>6</v>
      </c>
      <c r="F48" s="164">
        <f t="shared" ref="F48:G54" si="8">+I48+L48+O48+R48</f>
        <v>3</v>
      </c>
      <c r="G48" s="164">
        <f t="shared" si="8"/>
        <v>3</v>
      </c>
      <c r="H48" s="47">
        <f t="shared" ref="H48:H54" si="9">+I48+J48</f>
        <v>1</v>
      </c>
      <c r="I48" s="164">
        <v>1</v>
      </c>
      <c r="J48" s="164">
        <v>0</v>
      </c>
      <c r="K48" s="47">
        <f t="shared" ref="K48:K54" si="10">+L48+M48</f>
        <v>0</v>
      </c>
      <c r="L48" s="164">
        <v>0</v>
      </c>
      <c r="M48" s="164">
        <v>0</v>
      </c>
      <c r="N48" s="47">
        <f t="shared" ref="N48:N54" si="11">+O48+P48</f>
        <v>4</v>
      </c>
      <c r="O48" s="164">
        <v>2</v>
      </c>
      <c r="P48" s="164">
        <v>2</v>
      </c>
      <c r="Q48" s="47">
        <f t="shared" ref="Q48:Q54" si="12">+R48+S48</f>
        <v>1</v>
      </c>
      <c r="R48" s="164">
        <v>0</v>
      </c>
      <c r="S48" s="164">
        <v>1</v>
      </c>
    </row>
    <row r="49" spans="1:19" x14ac:dyDescent="0.3">
      <c r="A49" s="144"/>
      <c r="B49" s="144"/>
      <c r="C49" s="34">
        <v>18</v>
      </c>
      <c r="D49" s="33" t="s">
        <v>54</v>
      </c>
      <c r="E49" s="45">
        <f t="shared" si="7"/>
        <v>49</v>
      </c>
      <c r="F49" s="45">
        <f t="shared" si="8"/>
        <v>22</v>
      </c>
      <c r="G49" s="45">
        <f t="shared" si="8"/>
        <v>27</v>
      </c>
      <c r="H49" s="46">
        <f t="shared" si="9"/>
        <v>9</v>
      </c>
      <c r="I49" s="46">
        <v>5</v>
      </c>
      <c r="J49" s="46">
        <v>4</v>
      </c>
      <c r="K49" s="46">
        <f t="shared" si="10"/>
        <v>9</v>
      </c>
      <c r="L49" s="46">
        <v>4</v>
      </c>
      <c r="M49" s="46">
        <v>5</v>
      </c>
      <c r="N49" s="46">
        <f t="shared" si="11"/>
        <v>21</v>
      </c>
      <c r="O49" s="46">
        <v>9</v>
      </c>
      <c r="P49" s="46">
        <v>12</v>
      </c>
      <c r="Q49" s="46">
        <f t="shared" si="12"/>
        <v>10</v>
      </c>
      <c r="R49" s="46">
        <v>4</v>
      </c>
      <c r="S49" s="46">
        <v>6</v>
      </c>
    </row>
    <row r="50" spans="1:19" x14ac:dyDescent="0.3">
      <c r="A50" s="144"/>
      <c r="B50" s="144"/>
      <c r="C50" s="34">
        <v>19</v>
      </c>
      <c r="D50" s="33" t="s">
        <v>54</v>
      </c>
      <c r="E50" s="45">
        <f t="shared" si="7"/>
        <v>15</v>
      </c>
      <c r="F50" s="45">
        <f t="shared" si="8"/>
        <v>7</v>
      </c>
      <c r="G50" s="45">
        <f t="shared" si="8"/>
        <v>8</v>
      </c>
      <c r="H50" s="46">
        <f t="shared" si="9"/>
        <v>2</v>
      </c>
      <c r="I50" s="46">
        <v>2</v>
      </c>
      <c r="J50" s="46">
        <v>0</v>
      </c>
      <c r="K50" s="46">
        <f t="shared" si="10"/>
        <v>2</v>
      </c>
      <c r="L50" s="46">
        <v>1</v>
      </c>
      <c r="M50" s="46">
        <v>1</v>
      </c>
      <c r="N50" s="46">
        <f t="shared" si="11"/>
        <v>8</v>
      </c>
      <c r="O50" s="46">
        <v>3</v>
      </c>
      <c r="P50" s="46">
        <v>5</v>
      </c>
      <c r="Q50" s="46">
        <f t="shared" si="12"/>
        <v>3</v>
      </c>
      <c r="R50" s="46">
        <v>1</v>
      </c>
      <c r="S50" s="46">
        <v>2</v>
      </c>
    </row>
    <row r="51" spans="1:19" x14ac:dyDescent="0.3">
      <c r="A51" s="144"/>
      <c r="B51" s="144"/>
      <c r="C51" s="57">
        <v>49</v>
      </c>
      <c r="D51" s="33" t="s">
        <v>10</v>
      </c>
      <c r="E51" s="45">
        <f t="shared" si="7"/>
        <v>33</v>
      </c>
      <c r="F51" s="45">
        <f t="shared" si="8"/>
        <v>15</v>
      </c>
      <c r="G51" s="45">
        <f t="shared" si="8"/>
        <v>18</v>
      </c>
      <c r="H51" s="46">
        <f t="shared" si="9"/>
        <v>6</v>
      </c>
      <c r="I51" s="45">
        <v>3</v>
      </c>
      <c r="J51" s="45">
        <v>3</v>
      </c>
      <c r="K51" s="46">
        <f t="shared" si="10"/>
        <v>11</v>
      </c>
      <c r="L51" s="45">
        <v>6</v>
      </c>
      <c r="M51" s="45">
        <v>5</v>
      </c>
      <c r="N51" s="46">
        <f t="shared" si="11"/>
        <v>9</v>
      </c>
      <c r="O51" s="45">
        <v>4</v>
      </c>
      <c r="P51" s="45">
        <v>5</v>
      </c>
      <c r="Q51" s="46">
        <f t="shared" si="12"/>
        <v>7</v>
      </c>
      <c r="R51" s="45">
        <v>2</v>
      </c>
      <c r="S51" s="45">
        <v>5</v>
      </c>
    </row>
    <row r="52" spans="1:19" x14ac:dyDescent="0.3">
      <c r="A52" s="144"/>
      <c r="B52" s="144"/>
      <c r="C52" s="34">
        <v>53</v>
      </c>
      <c r="D52" s="33" t="s">
        <v>10</v>
      </c>
      <c r="E52" s="45">
        <f t="shared" si="7"/>
        <v>4</v>
      </c>
      <c r="F52" s="45">
        <f t="shared" si="8"/>
        <v>1</v>
      </c>
      <c r="G52" s="45">
        <f t="shared" si="8"/>
        <v>3</v>
      </c>
      <c r="H52" s="46">
        <f t="shared" si="9"/>
        <v>0</v>
      </c>
      <c r="I52" s="47">
        <v>0</v>
      </c>
      <c r="J52" s="47">
        <v>0</v>
      </c>
      <c r="K52" s="46">
        <f t="shared" si="10"/>
        <v>0</v>
      </c>
      <c r="L52" s="47">
        <v>0</v>
      </c>
      <c r="M52" s="47">
        <v>0</v>
      </c>
      <c r="N52" s="46">
        <f t="shared" si="11"/>
        <v>4</v>
      </c>
      <c r="O52" s="47">
        <v>1</v>
      </c>
      <c r="P52" s="47">
        <v>3</v>
      </c>
      <c r="Q52" s="46">
        <f t="shared" si="12"/>
        <v>0</v>
      </c>
      <c r="R52" s="47">
        <v>0</v>
      </c>
      <c r="S52" s="47">
        <v>0</v>
      </c>
    </row>
    <row r="53" spans="1:19" x14ac:dyDescent="0.3">
      <c r="A53" s="144"/>
      <c r="B53" s="144"/>
      <c r="C53" s="34">
        <v>54</v>
      </c>
      <c r="D53" s="33" t="s">
        <v>69</v>
      </c>
      <c r="E53" s="45">
        <f t="shared" si="7"/>
        <v>28</v>
      </c>
      <c r="F53" s="45">
        <f t="shared" si="8"/>
        <v>10</v>
      </c>
      <c r="G53" s="45">
        <f t="shared" si="8"/>
        <v>18</v>
      </c>
      <c r="H53" s="46">
        <f t="shared" si="9"/>
        <v>3</v>
      </c>
      <c r="I53" s="47">
        <v>1</v>
      </c>
      <c r="J53" s="47">
        <v>2</v>
      </c>
      <c r="K53" s="46">
        <f t="shared" si="10"/>
        <v>8</v>
      </c>
      <c r="L53" s="47">
        <v>3</v>
      </c>
      <c r="M53" s="47">
        <v>5</v>
      </c>
      <c r="N53" s="46">
        <f t="shared" si="11"/>
        <v>10</v>
      </c>
      <c r="O53" s="47">
        <v>4</v>
      </c>
      <c r="P53" s="47">
        <v>6</v>
      </c>
      <c r="Q53" s="46">
        <f t="shared" si="12"/>
        <v>7</v>
      </c>
      <c r="R53" s="47">
        <v>2</v>
      </c>
      <c r="S53" s="47">
        <v>5</v>
      </c>
    </row>
    <row r="54" spans="1:19" x14ac:dyDescent="0.3">
      <c r="A54" s="144"/>
      <c r="B54" s="144"/>
      <c r="C54" s="57">
        <v>57</v>
      </c>
      <c r="D54" s="33" t="s">
        <v>72</v>
      </c>
      <c r="E54" s="45">
        <f t="shared" si="7"/>
        <v>10</v>
      </c>
      <c r="F54" s="45">
        <f t="shared" si="8"/>
        <v>4</v>
      </c>
      <c r="G54" s="45">
        <f t="shared" si="8"/>
        <v>6</v>
      </c>
      <c r="H54" s="46">
        <f t="shared" si="9"/>
        <v>0</v>
      </c>
      <c r="I54" s="47">
        <v>0</v>
      </c>
      <c r="J54" s="47">
        <v>0</v>
      </c>
      <c r="K54" s="46">
        <f t="shared" si="10"/>
        <v>1</v>
      </c>
      <c r="L54" s="47">
        <v>0</v>
      </c>
      <c r="M54" s="47">
        <v>1</v>
      </c>
      <c r="N54" s="47">
        <f t="shared" si="11"/>
        <v>8</v>
      </c>
      <c r="O54" s="47">
        <v>4</v>
      </c>
      <c r="P54" s="47">
        <v>4</v>
      </c>
      <c r="Q54" s="47">
        <f t="shared" si="12"/>
        <v>1</v>
      </c>
      <c r="R54" s="47">
        <v>0</v>
      </c>
      <c r="S54" s="47">
        <v>1</v>
      </c>
    </row>
    <row r="55" spans="1:19" x14ac:dyDescent="0.3">
      <c r="A55" s="29">
        <v>3</v>
      </c>
      <c r="B55" s="29">
        <v>11</v>
      </c>
      <c r="C55" s="29"/>
      <c r="D55" s="24" t="s">
        <v>30</v>
      </c>
      <c r="E55" s="44">
        <f>F55+G55</f>
        <v>50</v>
      </c>
      <c r="F55" s="44">
        <f>I55+L55+O55+R55</f>
        <v>23</v>
      </c>
      <c r="G55" s="44">
        <f>J55+M55+P55+S55</f>
        <v>27</v>
      </c>
      <c r="H55" s="44">
        <f>+I55+J55</f>
        <v>3</v>
      </c>
      <c r="I55" s="44">
        <f>SUM(I56:I56)</f>
        <v>1</v>
      </c>
      <c r="J55" s="44">
        <f>SUM(J56:J56)</f>
        <v>2</v>
      </c>
      <c r="K55" s="44">
        <f>+L55+M55</f>
        <v>13</v>
      </c>
      <c r="L55" s="44">
        <f>SUM(L56:L57)</f>
        <v>8</v>
      </c>
      <c r="M55" s="44">
        <f>SUM(M56:M57)</f>
        <v>5</v>
      </c>
      <c r="N55" s="44">
        <f>+O55+P55</f>
        <v>19</v>
      </c>
      <c r="O55" s="44">
        <f>SUM(O56:O57)</f>
        <v>9</v>
      </c>
      <c r="P55" s="44">
        <f>SUM(P56:P57)</f>
        <v>10</v>
      </c>
      <c r="Q55" s="44">
        <f>+R55+S55</f>
        <v>15</v>
      </c>
      <c r="R55" s="44">
        <f>SUM(R56:R57)</f>
        <v>5</v>
      </c>
      <c r="S55" s="44">
        <f>SUM(S56:S57)</f>
        <v>10</v>
      </c>
    </row>
    <row r="56" spans="1:19" x14ac:dyDescent="0.3">
      <c r="A56" s="144"/>
      <c r="B56" s="150"/>
      <c r="C56" s="57">
        <v>49</v>
      </c>
      <c r="D56" s="33" t="s">
        <v>10</v>
      </c>
      <c r="E56" s="45">
        <f t="shared" ref="E56:E57" si="13">+F56+G56</f>
        <v>40</v>
      </c>
      <c r="F56" s="45">
        <f t="shared" ref="F56:G57" si="14">+I56+L56+O56+R56</f>
        <v>18</v>
      </c>
      <c r="G56" s="45">
        <f t="shared" si="14"/>
        <v>22</v>
      </c>
      <c r="H56" s="46">
        <f t="shared" ref="H56:H57" si="15">+I56+J56</f>
        <v>3</v>
      </c>
      <c r="I56" s="45">
        <v>1</v>
      </c>
      <c r="J56" s="45">
        <v>2</v>
      </c>
      <c r="K56" s="46">
        <f t="shared" ref="K56:K57" si="16">+L56+M56</f>
        <v>11</v>
      </c>
      <c r="L56" s="45">
        <v>6</v>
      </c>
      <c r="M56" s="45">
        <v>5</v>
      </c>
      <c r="N56" s="46">
        <f t="shared" ref="N56:N57" si="17">+O56+P56</f>
        <v>14</v>
      </c>
      <c r="O56" s="45">
        <v>7</v>
      </c>
      <c r="P56" s="45">
        <v>7</v>
      </c>
      <c r="Q56" s="46">
        <f t="shared" ref="Q56:Q57" si="18">+R56+S56</f>
        <v>12</v>
      </c>
      <c r="R56" s="45">
        <v>4</v>
      </c>
      <c r="S56" s="45">
        <v>8</v>
      </c>
    </row>
    <row r="57" spans="1:19" x14ac:dyDescent="0.3">
      <c r="A57" s="144"/>
      <c r="B57" s="150"/>
      <c r="C57" s="57">
        <v>51</v>
      </c>
      <c r="D57" s="33" t="s">
        <v>10</v>
      </c>
      <c r="E57" s="45">
        <f t="shared" si="13"/>
        <v>10</v>
      </c>
      <c r="F57" s="45">
        <f t="shared" si="14"/>
        <v>5</v>
      </c>
      <c r="G57" s="45">
        <f t="shared" si="14"/>
        <v>5</v>
      </c>
      <c r="H57" s="46">
        <f t="shared" si="15"/>
        <v>0</v>
      </c>
      <c r="I57" s="47">
        <v>0</v>
      </c>
      <c r="J57" s="47">
        <v>0</v>
      </c>
      <c r="K57" s="46">
        <f t="shared" si="16"/>
        <v>2</v>
      </c>
      <c r="L57" s="47">
        <v>2</v>
      </c>
      <c r="M57" s="47">
        <v>0</v>
      </c>
      <c r="N57" s="46">
        <f t="shared" si="17"/>
        <v>5</v>
      </c>
      <c r="O57" s="47">
        <v>2</v>
      </c>
      <c r="P57" s="47">
        <v>3</v>
      </c>
      <c r="Q57" s="46">
        <f t="shared" si="18"/>
        <v>3</v>
      </c>
      <c r="R57" s="47">
        <v>1</v>
      </c>
      <c r="S57" s="47">
        <v>2</v>
      </c>
    </row>
    <row r="58" spans="1:19" x14ac:dyDescent="0.3">
      <c r="A58" s="29">
        <v>4</v>
      </c>
      <c r="B58" s="29">
        <v>17</v>
      </c>
      <c r="C58" s="29"/>
      <c r="D58" s="24" t="s">
        <v>31</v>
      </c>
      <c r="E58" s="44">
        <f>F58+G58</f>
        <v>50</v>
      </c>
      <c r="F58" s="44">
        <f>I58+L58+O58+R58</f>
        <v>20</v>
      </c>
      <c r="G58" s="44">
        <f>J58+M58+P58+S58</f>
        <v>30</v>
      </c>
      <c r="H58" s="44">
        <f>+I58+J58</f>
        <v>3</v>
      </c>
      <c r="I58" s="44">
        <f>SUM(I59:I59)</f>
        <v>2</v>
      </c>
      <c r="J58" s="44">
        <f>SUM(J59:J59)</f>
        <v>1</v>
      </c>
      <c r="K58" s="44">
        <f>+L58+M58</f>
        <v>17</v>
      </c>
      <c r="L58" s="44">
        <f>SUM(L59:L59)</f>
        <v>6</v>
      </c>
      <c r="M58" s="44">
        <f>SUM(M59:M59)</f>
        <v>11</v>
      </c>
      <c r="N58" s="44">
        <f>+O58+P58</f>
        <v>18</v>
      </c>
      <c r="O58" s="44">
        <f>SUM(O59:O59)</f>
        <v>7</v>
      </c>
      <c r="P58" s="44">
        <f>SUM(P59:P59)</f>
        <v>11</v>
      </c>
      <c r="Q58" s="44">
        <f>+R58+S58</f>
        <v>12</v>
      </c>
      <c r="R58" s="44">
        <f>SUM(R59:R59)</f>
        <v>5</v>
      </c>
      <c r="S58" s="44">
        <f>SUM(S59:S59)</f>
        <v>7</v>
      </c>
    </row>
    <row r="59" spans="1:19" x14ac:dyDescent="0.3">
      <c r="A59" s="60"/>
      <c r="B59" s="59"/>
      <c r="C59" s="34">
        <v>18</v>
      </c>
      <c r="D59" s="33" t="s">
        <v>54</v>
      </c>
      <c r="E59" s="45">
        <f t="shared" ref="E59" si="19">+F59+G59</f>
        <v>50</v>
      </c>
      <c r="F59" s="45">
        <f t="shared" ref="F59:G59" si="20">+I59+L59+O59+R59</f>
        <v>20</v>
      </c>
      <c r="G59" s="45">
        <f t="shared" si="20"/>
        <v>30</v>
      </c>
      <c r="H59" s="46">
        <f t="shared" ref="H59" si="21">+I59+J59</f>
        <v>3</v>
      </c>
      <c r="I59" s="46">
        <v>2</v>
      </c>
      <c r="J59" s="46">
        <v>1</v>
      </c>
      <c r="K59" s="46">
        <f t="shared" ref="K59" si="22">+L59+M59</f>
        <v>17</v>
      </c>
      <c r="L59" s="46">
        <v>6</v>
      </c>
      <c r="M59" s="46">
        <v>11</v>
      </c>
      <c r="N59" s="46">
        <f t="shared" ref="N59" si="23">+O59+P59</f>
        <v>18</v>
      </c>
      <c r="O59" s="46">
        <v>7</v>
      </c>
      <c r="P59" s="46">
        <v>11</v>
      </c>
      <c r="Q59" s="46">
        <f t="shared" ref="Q59" si="24">+R59+S59</f>
        <v>12</v>
      </c>
      <c r="R59" s="46">
        <v>5</v>
      </c>
      <c r="S59" s="46">
        <v>7</v>
      </c>
    </row>
    <row r="60" spans="1:19" x14ac:dyDescent="0.3">
      <c r="A60" s="29">
        <v>5</v>
      </c>
      <c r="B60" s="29">
        <v>50</v>
      </c>
      <c r="C60" s="29"/>
      <c r="D60" s="24" t="s">
        <v>42</v>
      </c>
      <c r="E60" s="44">
        <f>F60+G60</f>
        <v>795</v>
      </c>
      <c r="F60" s="44">
        <f>I60+L60+O60+R60</f>
        <v>305</v>
      </c>
      <c r="G60" s="44">
        <f>J60+M60+P60+S60</f>
        <v>490</v>
      </c>
      <c r="H60" s="44">
        <f>+I60+J60</f>
        <v>95</v>
      </c>
      <c r="I60" s="44">
        <f>SUM(I61:I64)</f>
        <v>19</v>
      </c>
      <c r="J60" s="44">
        <f>SUM(J61:J64)</f>
        <v>76</v>
      </c>
      <c r="K60" s="44">
        <f>+L60+M60</f>
        <v>183</v>
      </c>
      <c r="L60" s="44">
        <f>SUM(L61:L64)</f>
        <v>60</v>
      </c>
      <c r="M60" s="44">
        <f>SUM(M61:M64)</f>
        <v>123</v>
      </c>
      <c r="N60" s="44">
        <f>+O60+P60</f>
        <v>315</v>
      </c>
      <c r="O60" s="44">
        <f>SUM(O61:O64)</f>
        <v>148</v>
      </c>
      <c r="P60" s="44">
        <f>SUM(P61:P64)</f>
        <v>167</v>
      </c>
      <c r="Q60" s="44">
        <f>+R60+S60</f>
        <v>202</v>
      </c>
      <c r="R60" s="44">
        <f>SUM(R61:R64)</f>
        <v>78</v>
      </c>
      <c r="S60" s="44">
        <f>SUM(S61:S64)</f>
        <v>124</v>
      </c>
    </row>
    <row r="61" spans="1:19" x14ac:dyDescent="0.3">
      <c r="A61" s="144"/>
      <c r="B61" s="150"/>
      <c r="C61" s="34">
        <v>20</v>
      </c>
      <c r="D61" s="33" t="s">
        <v>63</v>
      </c>
      <c r="E61" s="45">
        <f t="shared" ref="E61:E64" si="25">+F61+G61</f>
        <v>595</v>
      </c>
      <c r="F61" s="45">
        <f t="shared" ref="F61:G64" si="26">+I61+L61+O61+R61</f>
        <v>235</v>
      </c>
      <c r="G61" s="45">
        <f t="shared" si="26"/>
        <v>360</v>
      </c>
      <c r="H61" s="46">
        <f t="shared" ref="H61:H64" si="27">+I61+J61</f>
        <v>76</v>
      </c>
      <c r="I61" s="46">
        <v>15</v>
      </c>
      <c r="J61" s="46">
        <v>61</v>
      </c>
      <c r="K61" s="46">
        <f t="shared" ref="K61:K64" si="28">+L61+M61</f>
        <v>138</v>
      </c>
      <c r="L61" s="46">
        <v>41</v>
      </c>
      <c r="M61" s="46">
        <v>97</v>
      </c>
      <c r="N61" s="46">
        <f t="shared" ref="N61:N64" si="29">+O61+P61</f>
        <v>231</v>
      </c>
      <c r="O61" s="46">
        <v>119</v>
      </c>
      <c r="P61" s="46">
        <v>112</v>
      </c>
      <c r="Q61" s="46">
        <f t="shared" ref="Q61:Q64" si="30">+R61+S61</f>
        <v>150</v>
      </c>
      <c r="R61" s="46">
        <v>60</v>
      </c>
      <c r="S61" s="46">
        <v>90</v>
      </c>
    </row>
    <row r="62" spans="1:19" x14ac:dyDescent="0.3">
      <c r="A62" s="144"/>
      <c r="B62" s="150"/>
      <c r="C62" s="34">
        <v>23</v>
      </c>
      <c r="D62" s="33" t="s">
        <v>63</v>
      </c>
      <c r="E62" s="45">
        <f t="shared" si="25"/>
        <v>19</v>
      </c>
      <c r="F62" s="45">
        <f t="shared" si="26"/>
        <v>8</v>
      </c>
      <c r="G62" s="45">
        <f t="shared" si="26"/>
        <v>11</v>
      </c>
      <c r="H62" s="46">
        <f t="shared" si="27"/>
        <v>0</v>
      </c>
      <c r="I62" s="46">
        <v>0</v>
      </c>
      <c r="J62" s="46">
        <v>0</v>
      </c>
      <c r="K62" s="46">
        <f t="shared" si="28"/>
        <v>3</v>
      </c>
      <c r="L62" s="46">
        <v>2</v>
      </c>
      <c r="M62" s="46">
        <v>1</v>
      </c>
      <c r="N62" s="46">
        <f t="shared" si="29"/>
        <v>11</v>
      </c>
      <c r="O62" s="46">
        <v>4</v>
      </c>
      <c r="P62" s="46">
        <v>7</v>
      </c>
      <c r="Q62" s="46">
        <f t="shared" si="30"/>
        <v>5</v>
      </c>
      <c r="R62" s="46">
        <v>2</v>
      </c>
      <c r="S62" s="46">
        <v>3</v>
      </c>
    </row>
    <row r="63" spans="1:19" x14ac:dyDescent="0.3">
      <c r="A63" s="144"/>
      <c r="B63" s="150"/>
      <c r="C63" s="34">
        <v>24</v>
      </c>
      <c r="D63" s="33" t="s">
        <v>63</v>
      </c>
      <c r="E63" s="45">
        <f t="shared" si="25"/>
        <v>171</v>
      </c>
      <c r="F63" s="45">
        <f t="shared" si="26"/>
        <v>60</v>
      </c>
      <c r="G63" s="45">
        <f t="shared" si="26"/>
        <v>111</v>
      </c>
      <c r="H63" s="46">
        <f t="shared" si="27"/>
        <v>19</v>
      </c>
      <c r="I63" s="46">
        <v>4</v>
      </c>
      <c r="J63" s="46">
        <v>15</v>
      </c>
      <c r="K63" s="46">
        <f t="shared" si="28"/>
        <v>40</v>
      </c>
      <c r="L63" s="46">
        <v>16</v>
      </c>
      <c r="M63" s="46">
        <v>24</v>
      </c>
      <c r="N63" s="46">
        <f t="shared" si="29"/>
        <v>68</v>
      </c>
      <c r="O63" s="46">
        <v>25</v>
      </c>
      <c r="P63" s="46">
        <v>43</v>
      </c>
      <c r="Q63" s="46">
        <f t="shared" si="30"/>
        <v>44</v>
      </c>
      <c r="R63" s="46">
        <v>15</v>
      </c>
      <c r="S63" s="46">
        <v>29</v>
      </c>
    </row>
    <row r="64" spans="1:19" x14ac:dyDescent="0.3">
      <c r="A64" s="144"/>
      <c r="B64" s="150"/>
      <c r="C64" s="34">
        <v>25</v>
      </c>
      <c r="D64" s="33" t="s">
        <v>63</v>
      </c>
      <c r="E64" s="45">
        <f t="shared" si="25"/>
        <v>10</v>
      </c>
      <c r="F64" s="45">
        <f t="shared" si="26"/>
        <v>2</v>
      </c>
      <c r="G64" s="45">
        <f t="shared" si="26"/>
        <v>8</v>
      </c>
      <c r="H64" s="46">
        <f t="shared" si="27"/>
        <v>0</v>
      </c>
      <c r="I64" s="46">
        <v>0</v>
      </c>
      <c r="J64" s="46">
        <v>0</v>
      </c>
      <c r="K64" s="46">
        <f t="shared" si="28"/>
        <v>2</v>
      </c>
      <c r="L64" s="46">
        <v>1</v>
      </c>
      <c r="M64" s="46">
        <v>1</v>
      </c>
      <c r="N64" s="46">
        <f t="shared" si="29"/>
        <v>5</v>
      </c>
      <c r="O64" s="46">
        <v>0</v>
      </c>
      <c r="P64" s="46">
        <v>5</v>
      </c>
      <c r="Q64" s="46">
        <f t="shared" si="30"/>
        <v>3</v>
      </c>
      <c r="R64" s="46">
        <v>1</v>
      </c>
      <c r="S64" s="46">
        <v>2</v>
      </c>
    </row>
    <row r="65" spans="1:19" ht="37.5" x14ac:dyDescent="0.3">
      <c r="A65" s="29">
        <v>6</v>
      </c>
      <c r="B65" s="29">
        <v>171</v>
      </c>
      <c r="C65" s="29"/>
      <c r="D65" s="24" t="s">
        <v>46</v>
      </c>
      <c r="E65" s="44">
        <f>F65+G65</f>
        <v>50</v>
      </c>
      <c r="F65" s="44">
        <f>I65+L65+O65+R65</f>
        <v>20</v>
      </c>
      <c r="G65" s="44">
        <f>J65+M65+P65+S65</f>
        <v>30</v>
      </c>
      <c r="H65" s="44">
        <f>+I65+J65</f>
        <v>7</v>
      </c>
      <c r="I65" s="44">
        <f>SUM(I66:I75)</f>
        <v>3</v>
      </c>
      <c r="J65" s="44">
        <f>SUM(J66:J75)</f>
        <v>4</v>
      </c>
      <c r="K65" s="44">
        <f>+L65+M65</f>
        <v>16</v>
      </c>
      <c r="L65" s="44">
        <f>SUM(L66:L75)</f>
        <v>5</v>
      </c>
      <c r="M65" s="44">
        <f>SUM(M66:M75)</f>
        <v>11</v>
      </c>
      <c r="N65" s="44">
        <f>+O65+P65</f>
        <v>20</v>
      </c>
      <c r="O65" s="44">
        <f>SUM(O66:O75)</f>
        <v>10</v>
      </c>
      <c r="P65" s="44">
        <f>SUM(P66:P75)</f>
        <v>10</v>
      </c>
      <c r="Q65" s="44">
        <f>+R65+S65</f>
        <v>7</v>
      </c>
      <c r="R65" s="44">
        <f>SUM(R66:R75)</f>
        <v>2</v>
      </c>
      <c r="S65" s="44">
        <f>SUM(S66:S75)</f>
        <v>5</v>
      </c>
    </row>
    <row r="66" spans="1:19" x14ac:dyDescent="0.3">
      <c r="A66" s="129"/>
      <c r="B66" s="152"/>
      <c r="C66" s="57">
        <v>36</v>
      </c>
      <c r="D66" s="33" t="s">
        <v>67</v>
      </c>
      <c r="E66" s="45">
        <f t="shared" ref="E66:E75" si="31">+F66+G66</f>
        <v>6</v>
      </c>
      <c r="F66" s="45">
        <f t="shared" ref="F66:G75" si="32">+I66+L66+O66+R66</f>
        <v>3</v>
      </c>
      <c r="G66" s="45">
        <f t="shared" si="32"/>
        <v>3</v>
      </c>
      <c r="H66" s="46">
        <f t="shared" ref="H66:H75" si="33">+I66+J66</f>
        <v>0</v>
      </c>
      <c r="I66" s="46">
        <v>0</v>
      </c>
      <c r="J66" s="46">
        <v>0</v>
      </c>
      <c r="K66" s="46">
        <f t="shared" ref="K66:K75" si="34">+L66+M66</f>
        <v>3</v>
      </c>
      <c r="L66" s="46">
        <v>1</v>
      </c>
      <c r="M66" s="46">
        <v>2</v>
      </c>
      <c r="N66" s="46">
        <f t="shared" ref="N66:N75" si="35">+O66+P66</f>
        <v>3</v>
      </c>
      <c r="O66" s="46">
        <v>2</v>
      </c>
      <c r="P66" s="46">
        <v>1</v>
      </c>
      <c r="Q66" s="46">
        <f t="shared" ref="Q66:Q75" si="36">+R66+S66</f>
        <v>0</v>
      </c>
      <c r="R66" s="46">
        <v>0</v>
      </c>
      <c r="S66" s="46">
        <v>0</v>
      </c>
    </row>
    <row r="67" spans="1:19" x14ac:dyDescent="0.3">
      <c r="A67" s="130"/>
      <c r="B67" s="153"/>
      <c r="C67" s="57">
        <v>37</v>
      </c>
      <c r="D67" s="33" t="s">
        <v>67</v>
      </c>
      <c r="E67" s="45">
        <f t="shared" si="31"/>
        <v>6</v>
      </c>
      <c r="F67" s="45">
        <f t="shared" si="32"/>
        <v>3</v>
      </c>
      <c r="G67" s="45">
        <f t="shared" si="32"/>
        <v>3</v>
      </c>
      <c r="H67" s="46">
        <f t="shared" si="33"/>
        <v>1</v>
      </c>
      <c r="I67" s="46">
        <v>1</v>
      </c>
      <c r="J67" s="46">
        <v>0</v>
      </c>
      <c r="K67" s="46">
        <f t="shared" si="34"/>
        <v>2</v>
      </c>
      <c r="L67" s="46">
        <v>1</v>
      </c>
      <c r="M67" s="46">
        <v>1</v>
      </c>
      <c r="N67" s="46">
        <f t="shared" si="35"/>
        <v>3</v>
      </c>
      <c r="O67" s="46">
        <v>1</v>
      </c>
      <c r="P67" s="46">
        <v>2</v>
      </c>
      <c r="Q67" s="46">
        <f t="shared" si="36"/>
        <v>0</v>
      </c>
      <c r="R67" s="46">
        <v>0</v>
      </c>
      <c r="S67" s="46">
        <v>0</v>
      </c>
    </row>
    <row r="68" spans="1:19" x14ac:dyDescent="0.3">
      <c r="A68" s="130"/>
      <c r="B68" s="153"/>
      <c r="C68" s="57">
        <v>38</v>
      </c>
      <c r="D68" s="33" t="s">
        <v>67</v>
      </c>
      <c r="E68" s="45">
        <f t="shared" si="31"/>
        <v>3</v>
      </c>
      <c r="F68" s="45">
        <f t="shared" si="32"/>
        <v>1</v>
      </c>
      <c r="G68" s="45">
        <f t="shared" si="32"/>
        <v>2</v>
      </c>
      <c r="H68" s="46">
        <f t="shared" si="33"/>
        <v>0</v>
      </c>
      <c r="I68" s="46">
        <v>0</v>
      </c>
      <c r="J68" s="46">
        <v>0</v>
      </c>
      <c r="K68" s="46">
        <f t="shared" si="34"/>
        <v>0</v>
      </c>
      <c r="L68" s="46">
        <v>0</v>
      </c>
      <c r="M68" s="46">
        <v>0</v>
      </c>
      <c r="N68" s="46">
        <f t="shared" si="35"/>
        <v>1</v>
      </c>
      <c r="O68" s="46">
        <v>0</v>
      </c>
      <c r="P68" s="46">
        <v>1</v>
      </c>
      <c r="Q68" s="46">
        <f t="shared" si="36"/>
        <v>2</v>
      </c>
      <c r="R68" s="46">
        <v>1</v>
      </c>
      <c r="S68" s="46">
        <v>1</v>
      </c>
    </row>
    <row r="69" spans="1:19" x14ac:dyDescent="0.3">
      <c r="A69" s="130"/>
      <c r="B69" s="153"/>
      <c r="C69" s="34">
        <v>39</v>
      </c>
      <c r="D69" s="33" t="s">
        <v>67</v>
      </c>
      <c r="E69" s="45">
        <f t="shared" si="31"/>
        <v>12</v>
      </c>
      <c r="F69" s="45">
        <f t="shared" si="32"/>
        <v>5</v>
      </c>
      <c r="G69" s="45">
        <f t="shared" si="32"/>
        <v>7</v>
      </c>
      <c r="H69" s="46">
        <f t="shared" si="33"/>
        <v>3</v>
      </c>
      <c r="I69" s="46">
        <v>1</v>
      </c>
      <c r="J69" s="46">
        <v>2</v>
      </c>
      <c r="K69" s="46">
        <f t="shared" si="34"/>
        <v>4</v>
      </c>
      <c r="L69" s="46">
        <v>1</v>
      </c>
      <c r="M69" s="46">
        <v>3</v>
      </c>
      <c r="N69" s="46">
        <f t="shared" si="35"/>
        <v>5</v>
      </c>
      <c r="O69" s="46">
        <v>3</v>
      </c>
      <c r="P69" s="46">
        <v>2</v>
      </c>
      <c r="Q69" s="46">
        <f t="shared" si="36"/>
        <v>0</v>
      </c>
      <c r="R69" s="46">
        <v>0</v>
      </c>
      <c r="S69" s="46">
        <v>0</v>
      </c>
    </row>
    <row r="70" spans="1:19" x14ac:dyDescent="0.3">
      <c r="A70" s="130"/>
      <c r="B70" s="153"/>
      <c r="C70" s="34">
        <v>40</v>
      </c>
      <c r="D70" s="33" t="s">
        <v>67</v>
      </c>
      <c r="E70" s="45">
        <f t="shared" si="31"/>
        <v>3</v>
      </c>
      <c r="F70" s="45">
        <f t="shared" si="32"/>
        <v>0</v>
      </c>
      <c r="G70" s="45">
        <f t="shared" si="32"/>
        <v>3</v>
      </c>
      <c r="H70" s="46">
        <f t="shared" si="33"/>
        <v>0</v>
      </c>
      <c r="I70" s="46">
        <v>0</v>
      </c>
      <c r="J70" s="46">
        <v>0</v>
      </c>
      <c r="K70" s="46">
        <f t="shared" si="34"/>
        <v>2</v>
      </c>
      <c r="L70" s="46">
        <v>0</v>
      </c>
      <c r="M70" s="46">
        <v>2</v>
      </c>
      <c r="N70" s="46">
        <f t="shared" si="35"/>
        <v>1</v>
      </c>
      <c r="O70" s="46">
        <v>0</v>
      </c>
      <c r="P70" s="46">
        <v>1</v>
      </c>
      <c r="Q70" s="46">
        <f t="shared" si="36"/>
        <v>0</v>
      </c>
      <c r="R70" s="45">
        <v>0</v>
      </c>
      <c r="S70" s="45">
        <v>0</v>
      </c>
    </row>
    <row r="71" spans="1:19" x14ac:dyDescent="0.3">
      <c r="A71" s="130"/>
      <c r="B71" s="153"/>
      <c r="C71" s="34">
        <v>41</v>
      </c>
      <c r="D71" s="33" t="s">
        <v>67</v>
      </c>
      <c r="E71" s="45">
        <f t="shared" si="31"/>
        <v>2</v>
      </c>
      <c r="F71" s="45">
        <f t="shared" si="32"/>
        <v>1</v>
      </c>
      <c r="G71" s="45">
        <f t="shared" si="32"/>
        <v>1</v>
      </c>
      <c r="H71" s="46">
        <f t="shared" si="33"/>
        <v>0</v>
      </c>
      <c r="I71" s="46">
        <v>0</v>
      </c>
      <c r="J71" s="46">
        <v>0</v>
      </c>
      <c r="K71" s="46">
        <f t="shared" si="34"/>
        <v>0</v>
      </c>
      <c r="L71" s="46">
        <v>0</v>
      </c>
      <c r="M71" s="46">
        <v>0</v>
      </c>
      <c r="N71" s="46">
        <f t="shared" si="35"/>
        <v>2</v>
      </c>
      <c r="O71" s="46">
        <v>1</v>
      </c>
      <c r="P71" s="46">
        <v>1</v>
      </c>
      <c r="Q71" s="46">
        <f t="shared" si="36"/>
        <v>0</v>
      </c>
      <c r="R71" s="45">
        <v>0</v>
      </c>
      <c r="S71" s="45">
        <v>0</v>
      </c>
    </row>
    <row r="72" spans="1:19" x14ac:dyDescent="0.3">
      <c r="A72" s="130"/>
      <c r="B72" s="153"/>
      <c r="C72" s="34">
        <v>42</v>
      </c>
      <c r="D72" s="33" t="s">
        <v>67</v>
      </c>
      <c r="E72" s="45">
        <f t="shared" si="31"/>
        <v>9</v>
      </c>
      <c r="F72" s="45">
        <f t="shared" si="32"/>
        <v>3</v>
      </c>
      <c r="G72" s="45">
        <f t="shared" si="32"/>
        <v>6</v>
      </c>
      <c r="H72" s="46">
        <f t="shared" si="33"/>
        <v>0</v>
      </c>
      <c r="I72" s="46">
        <v>0</v>
      </c>
      <c r="J72" s="46">
        <v>0</v>
      </c>
      <c r="K72" s="46">
        <f t="shared" si="34"/>
        <v>3</v>
      </c>
      <c r="L72" s="46">
        <v>1</v>
      </c>
      <c r="M72" s="46">
        <v>2</v>
      </c>
      <c r="N72" s="46">
        <f t="shared" si="35"/>
        <v>2</v>
      </c>
      <c r="O72" s="46">
        <v>1</v>
      </c>
      <c r="P72" s="46">
        <v>1</v>
      </c>
      <c r="Q72" s="46">
        <f t="shared" si="36"/>
        <v>4</v>
      </c>
      <c r="R72" s="46">
        <v>1</v>
      </c>
      <c r="S72" s="46">
        <v>3</v>
      </c>
    </row>
    <row r="73" spans="1:19" x14ac:dyDescent="0.3">
      <c r="A73" s="130"/>
      <c r="B73" s="153"/>
      <c r="C73" s="57">
        <v>51</v>
      </c>
      <c r="D73" s="33" t="s">
        <v>10</v>
      </c>
      <c r="E73" s="45">
        <f t="shared" si="31"/>
        <v>6</v>
      </c>
      <c r="F73" s="45">
        <f t="shared" si="32"/>
        <v>2</v>
      </c>
      <c r="G73" s="45">
        <f t="shared" si="32"/>
        <v>4</v>
      </c>
      <c r="H73" s="46">
        <f t="shared" si="33"/>
        <v>2</v>
      </c>
      <c r="I73" s="47">
        <v>0</v>
      </c>
      <c r="J73" s="47">
        <v>2</v>
      </c>
      <c r="K73" s="46">
        <f t="shared" si="34"/>
        <v>2</v>
      </c>
      <c r="L73" s="47">
        <v>1</v>
      </c>
      <c r="M73" s="47">
        <v>1</v>
      </c>
      <c r="N73" s="46">
        <f t="shared" si="35"/>
        <v>2</v>
      </c>
      <c r="O73" s="47">
        <v>1</v>
      </c>
      <c r="P73" s="47">
        <v>1</v>
      </c>
      <c r="Q73" s="46">
        <f t="shared" si="36"/>
        <v>0</v>
      </c>
      <c r="R73" s="47">
        <v>0</v>
      </c>
      <c r="S73" s="47">
        <v>0</v>
      </c>
    </row>
    <row r="74" spans="1:19" x14ac:dyDescent="0.3">
      <c r="A74" s="130"/>
      <c r="B74" s="153"/>
      <c r="C74" s="57">
        <v>52</v>
      </c>
      <c r="D74" s="33" t="s">
        <v>10</v>
      </c>
      <c r="E74" s="45">
        <f t="shared" si="31"/>
        <v>2</v>
      </c>
      <c r="F74" s="45">
        <f t="shared" si="32"/>
        <v>1</v>
      </c>
      <c r="G74" s="45">
        <f t="shared" si="32"/>
        <v>1</v>
      </c>
      <c r="H74" s="46">
        <f t="shared" si="33"/>
        <v>0</v>
      </c>
      <c r="I74" s="38">
        <v>0</v>
      </c>
      <c r="J74" s="38">
        <v>0</v>
      </c>
      <c r="K74" s="46">
        <f t="shared" si="34"/>
        <v>0</v>
      </c>
      <c r="L74" s="38">
        <v>0</v>
      </c>
      <c r="M74" s="38">
        <v>0</v>
      </c>
      <c r="N74" s="46">
        <f t="shared" si="35"/>
        <v>1</v>
      </c>
      <c r="O74" s="38">
        <v>1</v>
      </c>
      <c r="P74" s="38">
        <v>0</v>
      </c>
      <c r="Q74" s="46">
        <f t="shared" si="36"/>
        <v>1</v>
      </c>
      <c r="R74" s="38">
        <v>0</v>
      </c>
      <c r="S74" s="38">
        <v>1</v>
      </c>
    </row>
    <row r="75" spans="1:19" x14ac:dyDescent="0.3">
      <c r="A75" s="131"/>
      <c r="B75" s="154"/>
      <c r="C75" s="102">
        <v>3</v>
      </c>
      <c r="D75" s="33" t="s">
        <v>6</v>
      </c>
      <c r="E75" s="45">
        <f t="shared" si="31"/>
        <v>1</v>
      </c>
      <c r="F75" s="45">
        <f t="shared" si="32"/>
        <v>1</v>
      </c>
      <c r="G75" s="45">
        <f t="shared" si="32"/>
        <v>0</v>
      </c>
      <c r="H75" s="46">
        <f t="shared" si="33"/>
        <v>1</v>
      </c>
      <c r="I75" s="38">
        <v>1</v>
      </c>
      <c r="J75" s="38">
        <v>0</v>
      </c>
      <c r="K75" s="46">
        <f t="shared" si="34"/>
        <v>0</v>
      </c>
      <c r="L75" s="38">
        <v>0</v>
      </c>
      <c r="M75" s="38">
        <v>0</v>
      </c>
      <c r="N75" s="46">
        <f t="shared" si="35"/>
        <v>0</v>
      </c>
      <c r="O75" s="38">
        <v>0</v>
      </c>
      <c r="P75" s="38">
        <v>0</v>
      </c>
      <c r="Q75" s="46">
        <f t="shared" si="36"/>
        <v>0</v>
      </c>
      <c r="R75" s="38">
        <v>0</v>
      </c>
      <c r="S75" s="38">
        <v>0</v>
      </c>
    </row>
    <row r="76" spans="1:19" x14ac:dyDescent="0.3">
      <c r="A76" s="146" t="s">
        <v>81</v>
      </c>
      <c r="B76" s="147"/>
      <c r="C76" s="148"/>
      <c r="D76" s="149"/>
      <c r="E76" s="51">
        <f t="shared" ref="E76" si="37">+F76+G76</f>
        <v>3435</v>
      </c>
      <c r="F76" s="51">
        <f t="shared" ref="F76" si="38">+I76+L76+O76+R76</f>
        <v>1244</v>
      </c>
      <c r="G76" s="51">
        <f t="shared" ref="G76" si="39">+J76+M76+P76+S76</f>
        <v>2191</v>
      </c>
      <c r="H76" s="52">
        <f>+I76+J76</f>
        <v>622</v>
      </c>
      <c r="I76" s="52">
        <f>+I14+I47+I55+I58+I60+I65</f>
        <v>225</v>
      </c>
      <c r="J76" s="52">
        <f>+J14+J47+J55+J58+J60+J65</f>
        <v>397</v>
      </c>
      <c r="K76" s="52">
        <f>+L76+M76</f>
        <v>885</v>
      </c>
      <c r="L76" s="52">
        <f>+L14+L47+L55+L58+L60+L65</f>
        <v>302</v>
      </c>
      <c r="M76" s="52">
        <f>+M14+M47+M55+M58+M60+M65</f>
        <v>583</v>
      </c>
      <c r="N76" s="52">
        <f>+O76+P76</f>
        <v>1502</v>
      </c>
      <c r="O76" s="52">
        <f>+O14+O47+O55+O58+O60+O65</f>
        <v>565</v>
      </c>
      <c r="P76" s="52">
        <f>+P14+P47+P55+P58+P60+P65</f>
        <v>937</v>
      </c>
      <c r="Q76" s="52">
        <f>+R76+S76</f>
        <v>426</v>
      </c>
      <c r="R76" s="52">
        <f>+R14+R47+R55+R58+R60+R65</f>
        <v>152</v>
      </c>
      <c r="S76" s="52">
        <f>+S14+S47+S55+S58+S60+S65</f>
        <v>274</v>
      </c>
    </row>
  </sheetData>
  <mergeCells count="32">
    <mergeCell ref="N10:P10"/>
    <mergeCell ref="N11:N12"/>
    <mergeCell ref="I11:J11"/>
    <mergeCell ref="Q10:S10"/>
    <mergeCell ref="Q11:Q12"/>
    <mergeCell ref="A5:S5"/>
    <mergeCell ref="L11:M11"/>
    <mergeCell ref="O11:P11"/>
    <mergeCell ref="A9:A12"/>
    <mergeCell ref="B9:B12"/>
    <mergeCell ref="C9:C12"/>
    <mergeCell ref="D9:D12"/>
    <mergeCell ref="E9:G10"/>
    <mergeCell ref="E11:E12"/>
    <mergeCell ref="F11:G11"/>
    <mergeCell ref="H9:S9"/>
    <mergeCell ref="H10:J10"/>
    <mergeCell ref="H11:H12"/>
    <mergeCell ref="K11:K12"/>
    <mergeCell ref="R11:S11"/>
    <mergeCell ref="K10:M10"/>
    <mergeCell ref="A76:D76"/>
    <mergeCell ref="B56:B57"/>
    <mergeCell ref="A15:A46"/>
    <mergeCell ref="A48:A54"/>
    <mergeCell ref="A56:A57"/>
    <mergeCell ref="A61:A64"/>
    <mergeCell ref="B15:B46"/>
    <mergeCell ref="B48:B54"/>
    <mergeCell ref="B61:B64"/>
    <mergeCell ref="B66:B75"/>
    <mergeCell ref="A66:A75"/>
  </mergeCells>
  <pageMargins left="0.31496062992125984" right="0.31496062992125984" top="0.35433070866141736" bottom="0.35433070866141736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zoomScale="80" zoomScaleNormal="80" workbookViewId="0">
      <pane ySplit="7" topLeftCell="A8" activePane="bottomLeft" state="frozen"/>
      <selection pane="bottomLeft" activeCell="E37" sqref="E37"/>
    </sheetView>
  </sheetViews>
  <sheetFormatPr defaultRowHeight="18.75" x14ac:dyDescent="0.3"/>
  <cols>
    <col min="1" max="1" width="6.28515625" style="64" customWidth="1"/>
    <col min="2" max="2" width="15.5703125" style="64" customWidth="1"/>
    <col min="3" max="3" width="38.85546875" style="3" customWidth="1"/>
    <col min="4" max="4" width="15.5703125" style="64" customWidth="1"/>
    <col min="5" max="5" width="17.140625" style="64" customWidth="1"/>
    <col min="6" max="6" width="15.42578125" style="64" customWidth="1"/>
    <col min="7" max="7" width="9.140625" style="1"/>
    <col min="8" max="8" width="11.5703125" style="1" customWidth="1"/>
    <col min="9" max="16384" width="9.140625" style="1"/>
  </cols>
  <sheetData>
    <row r="1" spans="1:16" x14ac:dyDescent="0.3">
      <c r="C1" s="65"/>
      <c r="D1" s="66"/>
      <c r="E1" s="66"/>
      <c r="F1" s="66"/>
      <c r="G1" s="20"/>
      <c r="H1" s="20"/>
      <c r="I1" s="20"/>
      <c r="J1" s="20"/>
      <c r="K1" s="20"/>
    </row>
    <row r="2" spans="1:16" ht="44.25" customHeight="1" x14ac:dyDescent="0.3">
      <c r="A2" s="161" t="s">
        <v>26</v>
      </c>
      <c r="B2" s="161"/>
      <c r="C2" s="161"/>
      <c r="D2" s="161"/>
      <c r="E2" s="161"/>
      <c r="F2" s="161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6" x14ac:dyDescent="0.3">
      <c r="C3" s="68"/>
      <c r="D3" s="2"/>
      <c r="E3" s="2"/>
      <c r="F3" s="66"/>
      <c r="G3" s="20"/>
      <c r="H3" s="20"/>
      <c r="I3" s="20"/>
      <c r="J3" s="20"/>
      <c r="K3" s="20"/>
    </row>
    <row r="4" spans="1:16" x14ac:dyDescent="0.3">
      <c r="C4" s="68" t="s">
        <v>84</v>
      </c>
      <c r="D4" s="2"/>
      <c r="E4" s="2"/>
      <c r="F4" s="66"/>
      <c r="G4" s="20"/>
      <c r="H4" s="20"/>
      <c r="I4" s="20"/>
      <c r="J4" s="20"/>
      <c r="K4" s="20"/>
    </row>
    <row r="5" spans="1:16" x14ac:dyDescent="0.3">
      <c r="C5" s="65"/>
      <c r="D5" s="66"/>
      <c r="E5" s="66"/>
      <c r="F5" s="66"/>
      <c r="G5" s="20"/>
      <c r="H5" s="20"/>
      <c r="I5" s="20"/>
      <c r="J5" s="20"/>
      <c r="K5" s="20"/>
    </row>
    <row r="6" spans="1:16" ht="37.5" customHeight="1" x14ac:dyDescent="0.3">
      <c r="A6" s="141" t="s">
        <v>5</v>
      </c>
      <c r="B6" s="141" t="s">
        <v>11</v>
      </c>
      <c r="C6" s="141" t="s">
        <v>85</v>
      </c>
      <c r="D6" s="141" t="s">
        <v>8</v>
      </c>
      <c r="E6" s="140" t="s">
        <v>7</v>
      </c>
      <c r="F6" s="140"/>
      <c r="G6" s="20"/>
      <c r="H6" s="20"/>
      <c r="I6" s="20"/>
      <c r="J6" s="20"/>
      <c r="K6" s="20"/>
    </row>
    <row r="7" spans="1:16" ht="61.5" customHeight="1" x14ac:dyDescent="0.3">
      <c r="A7" s="141"/>
      <c r="B7" s="141"/>
      <c r="C7" s="141"/>
      <c r="D7" s="141"/>
      <c r="E7" s="53" t="s">
        <v>91</v>
      </c>
      <c r="F7" s="55" t="s">
        <v>86</v>
      </c>
      <c r="G7" s="20"/>
      <c r="H7" s="20"/>
      <c r="I7" s="20"/>
      <c r="J7" s="20"/>
      <c r="K7" s="20"/>
      <c r="L7" s="69"/>
    </row>
    <row r="8" spans="1:16" s="72" customFormat="1" x14ac:dyDescent="0.25">
      <c r="A8" s="10">
        <v>1</v>
      </c>
      <c r="B8" s="10">
        <v>2</v>
      </c>
      <c r="C8" s="15">
        <v>3</v>
      </c>
      <c r="D8" s="12">
        <v>4</v>
      </c>
      <c r="E8" s="12">
        <v>5</v>
      </c>
      <c r="F8" s="55">
        <v>6</v>
      </c>
      <c r="G8" s="70"/>
      <c r="H8" s="70"/>
      <c r="I8" s="71"/>
      <c r="J8" s="70"/>
      <c r="K8" s="70"/>
      <c r="L8" s="70"/>
    </row>
    <row r="9" spans="1:16" ht="21.75" customHeight="1" x14ac:dyDescent="0.3">
      <c r="A9" s="60">
        <v>1</v>
      </c>
      <c r="B9" s="60">
        <v>1</v>
      </c>
      <c r="C9" s="73" t="s">
        <v>28</v>
      </c>
      <c r="D9" s="95">
        <f>E9+F9</f>
        <v>19372</v>
      </c>
      <c r="E9" s="96">
        <f>+Стационар!E14</f>
        <v>17027</v>
      </c>
      <c r="F9" s="96">
        <f>+ВМП!E14</f>
        <v>2345</v>
      </c>
      <c r="G9" s="74"/>
      <c r="H9" s="75"/>
      <c r="I9" s="75"/>
    </row>
    <row r="10" spans="1:16" ht="21.75" customHeight="1" x14ac:dyDescent="0.3">
      <c r="A10" s="60">
        <f>+A9+1</f>
        <v>2</v>
      </c>
      <c r="B10" s="60">
        <v>2</v>
      </c>
      <c r="C10" s="73" t="s">
        <v>29</v>
      </c>
      <c r="D10" s="95">
        <f t="shared" ref="D10:D33" si="0">E10+F10</f>
        <v>7762</v>
      </c>
      <c r="E10" s="96">
        <f>+Стационар!E36</f>
        <v>7617</v>
      </c>
      <c r="F10" s="96">
        <f>+ВМП!E47</f>
        <v>145</v>
      </c>
      <c r="G10" s="74"/>
      <c r="H10" s="74"/>
      <c r="I10" s="75"/>
    </row>
    <row r="11" spans="1:16" ht="21.75" customHeight="1" x14ac:dyDescent="0.3">
      <c r="A11" s="60">
        <f t="shared" ref="A11:A32" si="1">+A10+1</f>
        <v>3</v>
      </c>
      <c r="B11" s="61">
        <v>11</v>
      </c>
      <c r="C11" s="73" t="s">
        <v>30</v>
      </c>
      <c r="D11" s="95">
        <f t="shared" si="0"/>
        <v>17482</v>
      </c>
      <c r="E11" s="96">
        <f>+Стационар!E51</f>
        <v>17432</v>
      </c>
      <c r="F11" s="96">
        <f>+ВМП!E55</f>
        <v>50</v>
      </c>
      <c r="G11" s="74"/>
      <c r="H11" s="74"/>
      <c r="I11" s="74"/>
    </row>
    <row r="12" spans="1:16" ht="21.75" customHeight="1" x14ac:dyDescent="0.3">
      <c r="A12" s="60">
        <f t="shared" si="1"/>
        <v>4</v>
      </c>
      <c r="B12" s="60">
        <v>17</v>
      </c>
      <c r="C12" s="73" t="s">
        <v>31</v>
      </c>
      <c r="D12" s="95">
        <f t="shared" si="0"/>
        <v>9220</v>
      </c>
      <c r="E12" s="96">
        <f>+Стационар!E63</f>
        <v>9170</v>
      </c>
      <c r="F12" s="96">
        <f>+ВМП!E58</f>
        <v>50</v>
      </c>
      <c r="G12" s="74"/>
      <c r="H12" s="74"/>
      <c r="I12" s="74"/>
    </row>
    <row r="13" spans="1:16" s="3" customFormat="1" ht="21.75" customHeight="1" x14ac:dyDescent="0.3">
      <c r="A13" s="60">
        <f t="shared" si="1"/>
        <v>5</v>
      </c>
      <c r="B13" s="61">
        <v>21</v>
      </c>
      <c r="C13" s="73" t="s">
        <v>32</v>
      </c>
      <c r="D13" s="95">
        <f t="shared" si="0"/>
        <v>1775</v>
      </c>
      <c r="E13" s="96">
        <f>+Стационар!E67</f>
        <v>1775</v>
      </c>
      <c r="F13" s="96">
        <v>0</v>
      </c>
      <c r="G13" s="77"/>
      <c r="H13" s="77"/>
      <c r="I13" s="77"/>
    </row>
    <row r="14" spans="1:16" s="3" customFormat="1" ht="21.75" customHeight="1" x14ac:dyDescent="0.3">
      <c r="A14" s="60">
        <f t="shared" si="1"/>
        <v>6</v>
      </c>
      <c r="B14" s="61">
        <v>23</v>
      </c>
      <c r="C14" s="73" t="s">
        <v>33</v>
      </c>
      <c r="D14" s="95">
        <f t="shared" si="0"/>
        <v>530</v>
      </c>
      <c r="E14" s="96">
        <f>+Стационар!E75</f>
        <v>530</v>
      </c>
      <c r="F14" s="96">
        <v>0</v>
      </c>
      <c r="G14" s="77"/>
      <c r="H14" s="77"/>
      <c r="I14" s="77"/>
    </row>
    <row r="15" spans="1:16" s="3" customFormat="1" ht="21.75" customHeight="1" x14ac:dyDescent="0.3">
      <c r="A15" s="60">
        <f t="shared" si="1"/>
        <v>7</v>
      </c>
      <c r="B15" s="61">
        <v>24</v>
      </c>
      <c r="C15" s="73" t="s">
        <v>34</v>
      </c>
      <c r="D15" s="95">
        <f t="shared" si="0"/>
        <v>491</v>
      </c>
      <c r="E15" s="96">
        <f>+Стационар!E78</f>
        <v>491</v>
      </c>
      <c r="F15" s="96">
        <v>0</v>
      </c>
      <c r="G15" s="77"/>
      <c r="H15" s="77"/>
      <c r="I15" s="77"/>
    </row>
    <row r="16" spans="1:16" ht="21.75" customHeight="1" x14ac:dyDescent="0.3">
      <c r="A16" s="60">
        <f t="shared" si="1"/>
        <v>8</v>
      </c>
      <c r="B16" s="61">
        <v>25</v>
      </c>
      <c r="C16" s="73" t="s">
        <v>35</v>
      </c>
      <c r="D16" s="95">
        <f t="shared" si="0"/>
        <v>430</v>
      </c>
      <c r="E16" s="96">
        <f>+Стационар!E82</f>
        <v>430</v>
      </c>
      <c r="F16" s="96">
        <v>0</v>
      </c>
      <c r="G16" s="74"/>
      <c r="H16" s="74"/>
      <c r="I16" s="75"/>
    </row>
    <row r="17" spans="1:9" s="3" customFormat="1" ht="21.75" customHeight="1" x14ac:dyDescent="0.3">
      <c r="A17" s="60">
        <f t="shared" si="1"/>
        <v>9</v>
      </c>
      <c r="B17" s="61">
        <v>26</v>
      </c>
      <c r="C17" s="73" t="s">
        <v>36</v>
      </c>
      <c r="D17" s="95">
        <f t="shared" si="0"/>
        <v>1188</v>
      </c>
      <c r="E17" s="96">
        <f>+Стационар!E85</f>
        <v>1188</v>
      </c>
      <c r="F17" s="96">
        <v>0</v>
      </c>
      <c r="G17" s="77"/>
      <c r="H17" s="77"/>
      <c r="I17" s="77"/>
    </row>
    <row r="18" spans="1:9" ht="21.75" customHeight="1" x14ac:dyDescent="0.3">
      <c r="A18" s="60">
        <f t="shared" si="1"/>
        <v>10</v>
      </c>
      <c r="B18" s="61">
        <v>32</v>
      </c>
      <c r="C18" s="73" t="s">
        <v>37</v>
      </c>
      <c r="D18" s="95">
        <f t="shared" si="0"/>
        <v>1900</v>
      </c>
      <c r="E18" s="96">
        <f>+Стационар!E90</f>
        <v>1900</v>
      </c>
      <c r="F18" s="96">
        <v>0</v>
      </c>
      <c r="G18" s="74"/>
      <c r="H18" s="74"/>
      <c r="I18" s="74"/>
    </row>
    <row r="19" spans="1:9" s="3" customFormat="1" ht="21.75" customHeight="1" x14ac:dyDescent="0.3">
      <c r="A19" s="60">
        <f t="shared" si="1"/>
        <v>11</v>
      </c>
      <c r="B19" s="61">
        <v>34</v>
      </c>
      <c r="C19" s="73" t="s">
        <v>38</v>
      </c>
      <c r="D19" s="95">
        <f t="shared" si="0"/>
        <v>2112</v>
      </c>
      <c r="E19" s="96">
        <f>+Стационар!E94</f>
        <v>2112</v>
      </c>
      <c r="F19" s="96">
        <v>0</v>
      </c>
      <c r="G19" s="77"/>
      <c r="H19" s="77"/>
      <c r="I19" s="77"/>
    </row>
    <row r="20" spans="1:9" s="3" customFormat="1" ht="21.75" customHeight="1" x14ac:dyDescent="0.3">
      <c r="A20" s="60">
        <f t="shared" si="1"/>
        <v>12</v>
      </c>
      <c r="B20" s="61">
        <v>37</v>
      </c>
      <c r="C20" s="73" t="s">
        <v>39</v>
      </c>
      <c r="D20" s="95">
        <f t="shared" si="0"/>
        <v>1000</v>
      </c>
      <c r="E20" s="96">
        <f>+Стационар!E101</f>
        <v>1000</v>
      </c>
      <c r="F20" s="96">
        <v>0</v>
      </c>
      <c r="G20" s="77"/>
      <c r="H20" s="77"/>
      <c r="I20" s="77"/>
    </row>
    <row r="21" spans="1:9" s="3" customFormat="1" x14ac:dyDescent="0.3">
      <c r="A21" s="60">
        <f t="shared" si="1"/>
        <v>13</v>
      </c>
      <c r="B21" s="61">
        <v>40</v>
      </c>
      <c r="C21" s="79" t="s">
        <v>40</v>
      </c>
      <c r="D21" s="95">
        <f t="shared" si="0"/>
        <v>1122</v>
      </c>
      <c r="E21" s="96">
        <f>+Стационар!E106</f>
        <v>1122</v>
      </c>
      <c r="F21" s="96">
        <v>0</v>
      </c>
      <c r="G21" s="77"/>
      <c r="H21" s="77"/>
      <c r="I21" s="77"/>
    </row>
    <row r="22" spans="1:9" s="3" customFormat="1" x14ac:dyDescent="0.3">
      <c r="A22" s="60">
        <f t="shared" si="1"/>
        <v>14</v>
      </c>
      <c r="B22" s="61">
        <v>42</v>
      </c>
      <c r="C22" s="79" t="s">
        <v>41</v>
      </c>
      <c r="D22" s="95">
        <f t="shared" si="0"/>
        <v>874</v>
      </c>
      <c r="E22" s="96">
        <f>+Стационар!E113</f>
        <v>874</v>
      </c>
      <c r="F22" s="96">
        <v>0</v>
      </c>
      <c r="G22" s="77"/>
      <c r="H22" s="77"/>
      <c r="I22" s="77"/>
    </row>
    <row r="23" spans="1:9" s="3" customFormat="1" x14ac:dyDescent="0.3">
      <c r="A23" s="60">
        <f t="shared" si="1"/>
        <v>15</v>
      </c>
      <c r="B23" s="60">
        <v>50</v>
      </c>
      <c r="C23" s="73" t="s">
        <v>42</v>
      </c>
      <c r="D23" s="95">
        <f t="shared" si="0"/>
        <v>5795</v>
      </c>
      <c r="E23" s="96">
        <f>+Стационар!E120</f>
        <v>5000</v>
      </c>
      <c r="F23" s="96">
        <f>+ВМП!E60</f>
        <v>795</v>
      </c>
      <c r="G23" s="77"/>
      <c r="H23" s="77"/>
      <c r="I23" s="77"/>
    </row>
    <row r="24" spans="1:9" s="3" customFormat="1" x14ac:dyDescent="0.3">
      <c r="A24" s="60">
        <f t="shared" si="1"/>
        <v>16</v>
      </c>
      <c r="B24" s="60">
        <v>52</v>
      </c>
      <c r="C24" s="73" t="s">
        <v>93</v>
      </c>
      <c r="D24" s="95">
        <f t="shared" si="0"/>
        <v>1559</v>
      </c>
      <c r="E24" s="96">
        <f>+Стационар!E123</f>
        <v>1559</v>
      </c>
      <c r="F24" s="96">
        <v>0</v>
      </c>
      <c r="G24" s="77"/>
      <c r="H24" s="77"/>
      <c r="I24" s="77"/>
    </row>
    <row r="25" spans="1:9" s="3" customFormat="1" x14ac:dyDescent="0.3">
      <c r="A25" s="60">
        <f t="shared" si="1"/>
        <v>17</v>
      </c>
      <c r="B25" s="61">
        <v>54</v>
      </c>
      <c r="C25" s="73" t="s">
        <v>44</v>
      </c>
      <c r="D25" s="95">
        <f t="shared" si="0"/>
        <v>3188</v>
      </c>
      <c r="E25" s="96">
        <f>+Стационар!E126</f>
        <v>3188</v>
      </c>
      <c r="F25" s="96">
        <v>0</v>
      </c>
      <c r="G25" s="77"/>
      <c r="H25" s="77"/>
      <c r="I25" s="77"/>
    </row>
    <row r="26" spans="1:9" s="3" customFormat="1" x14ac:dyDescent="0.3">
      <c r="A26" s="60">
        <f t="shared" si="1"/>
        <v>18</v>
      </c>
      <c r="B26" s="61">
        <v>55</v>
      </c>
      <c r="C26" s="73" t="s">
        <v>45</v>
      </c>
      <c r="D26" s="95">
        <f t="shared" si="0"/>
        <v>265</v>
      </c>
      <c r="E26" s="96">
        <f>+Стационар!E128</f>
        <v>265</v>
      </c>
      <c r="F26" s="96">
        <v>0</v>
      </c>
      <c r="G26" s="77"/>
      <c r="H26" s="77"/>
      <c r="I26" s="77"/>
    </row>
    <row r="27" spans="1:9" s="3" customFormat="1" ht="34.5" customHeight="1" x14ac:dyDescent="0.3">
      <c r="A27" s="60">
        <f t="shared" si="1"/>
        <v>19</v>
      </c>
      <c r="B27" s="61">
        <v>171</v>
      </c>
      <c r="C27" s="76" t="s">
        <v>87</v>
      </c>
      <c r="D27" s="95">
        <f t="shared" si="0"/>
        <v>573</v>
      </c>
      <c r="E27" s="96">
        <f>+Стационар!E130</f>
        <v>523</v>
      </c>
      <c r="F27" s="96">
        <f>+ВМП!E65</f>
        <v>50</v>
      </c>
      <c r="G27" s="77"/>
      <c r="H27" s="77"/>
      <c r="I27" s="77"/>
    </row>
    <row r="28" spans="1:9" s="3" customFormat="1" x14ac:dyDescent="0.3">
      <c r="A28" s="60">
        <f t="shared" si="1"/>
        <v>20</v>
      </c>
      <c r="B28" s="61">
        <v>188</v>
      </c>
      <c r="C28" s="78" t="s">
        <v>47</v>
      </c>
      <c r="D28" s="95">
        <f t="shared" si="0"/>
        <v>7846</v>
      </c>
      <c r="E28" s="96">
        <f>+Стационар!E145</f>
        <v>7846</v>
      </c>
      <c r="F28" s="96">
        <v>0</v>
      </c>
      <c r="G28" s="77"/>
      <c r="H28" s="77"/>
      <c r="I28" s="77"/>
    </row>
    <row r="29" spans="1:9" s="3" customFormat="1" x14ac:dyDescent="0.3">
      <c r="A29" s="60">
        <f t="shared" si="1"/>
        <v>21</v>
      </c>
      <c r="B29" s="61">
        <v>198</v>
      </c>
      <c r="C29" s="78" t="s">
        <v>48</v>
      </c>
      <c r="D29" s="95">
        <f t="shared" si="0"/>
        <v>1320</v>
      </c>
      <c r="E29" s="96">
        <f>+Стационар!E160</f>
        <v>1320</v>
      </c>
      <c r="F29" s="96"/>
      <c r="G29" s="77"/>
      <c r="H29" s="77"/>
      <c r="I29" s="77"/>
    </row>
    <row r="30" spans="1:9" s="3" customFormat="1" x14ac:dyDescent="0.3">
      <c r="A30" s="60">
        <f t="shared" si="1"/>
        <v>22</v>
      </c>
      <c r="B30" s="60">
        <v>225</v>
      </c>
      <c r="C30" s="76" t="s">
        <v>92</v>
      </c>
      <c r="D30" s="95">
        <f t="shared" si="0"/>
        <v>1362</v>
      </c>
      <c r="E30" s="96">
        <f>+Стационар!E162</f>
        <v>1362</v>
      </c>
      <c r="F30" s="96">
        <v>0</v>
      </c>
      <c r="G30" s="77"/>
      <c r="H30" s="77"/>
      <c r="I30" s="77"/>
    </row>
    <row r="31" spans="1:9" s="3" customFormat="1" x14ac:dyDescent="0.3">
      <c r="A31" s="60">
        <f t="shared" si="1"/>
        <v>23</v>
      </c>
      <c r="B31" s="61">
        <v>227</v>
      </c>
      <c r="C31" s="73" t="s">
        <v>50</v>
      </c>
      <c r="D31" s="95">
        <f t="shared" si="0"/>
        <v>9946</v>
      </c>
      <c r="E31" s="96">
        <f>+Стационар!E167</f>
        <v>9946</v>
      </c>
      <c r="F31" s="96">
        <v>0</v>
      </c>
      <c r="G31" s="77"/>
      <c r="H31" s="77"/>
      <c r="I31" s="77"/>
    </row>
    <row r="32" spans="1:9" s="3" customFormat="1" x14ac:dyDescent="0.3">
      <c r="A32" s="60">
        <f t="shared" si="1"/>
        <v>24</v>
      </c>
      <c r="B32" s="61">
        <v>228</v>
      </c>
      <c r="C32" s="78" t="s">
        <v>51</v>
      </c>
      <c r="D32" s="95">
        <f t="shared" si="0"/>
        <v>323</v>
      </c>
      <c r="E32" s="96">
        <f>+Стационар!E179</f>
        <v>323</v>
      </c>
      <c r="F32" s="96">
        <v>0</v>
      </c>
      <c r="G32" s="77"/>
      <c r="H32" s="77"/>
      <c r="I32" s="77"/>
    </row>
    <row r="33" spans="1:9" ht="56.25" x14ac:dyDescent="0.3">
      <c r="A33" s="60"/>
      <c r="B33" s="1"/>
      <c r="C33" s="76" t="s">
        <v>88</v>
      </c>
      <c r="D33" s="95">
        <f t="shared" si="0"/>
        <v>2165</v>
      </c>
      <c r="E33" s="97">
        <v>2165</v>
      </c>
      <c r="F33" s="96">
        <v>0</v>
      </c>
      <c r="G33" s="74"/>
      <c r="H33" s="74"/>
      <c r="I33" s="74"/>
    </row>
    <row r="34" spans="1:9" s="2" customFormat="1" ht="18.75" customHeight="1" x14ac:dyDescent="0.25">
      <c r="A34" s="158" t="s">
        <v>89</v>
      </c>
      <c r="B34" s="159"/>
      <c r="C34" s="160"/>
      <c r="D34" s="98">
        <f>E34+F34</f>
        <v>99600</v>
      </c>
      <c r="E34" s="99">
        <f>SUM(E9:E33)</f>
        <v>96165</v>
      </c>
      <c r="F34" s="99">
        <f>SUM(F9:F33)</f>
        <v>3435</v>
      </c>
      <c r="G34" s="80"/>
      <c r="H34" s="80"/>
      <c r="I34" s="80"/>
    </row>
    <row r="35" spans="1:9" s="2" customFormat="1" ht="18.75" customHeight="1" x14ac:dyDescent="0.25">
      <c r="A35" s="92"/>
      <c r="B35" s="92"/>
      <c r="C35" s="92"/>
      <c r="D35" s="93"/>
      <c r="E35" s="94"/>
      <c r="F35" s="94"/>
      <c r="G35" s="80"/>
      <c r="H35" s="80"/>
      <c r="I35" s="80"/>
    </row>
    <row r="36" spans="1:9" x14ac:dyDescent="0.3">
      <c r="A36" s="81"/>
      <c r="B36" s="81"/>
      <c r="C36" s="82"/>
      <c r="D36" s="81"/>
      <c r="E36" s="83"/>
      <c r="F36" s="81"/>
      <c r="G36" s="74"/>
      <c r="H36" s="74"/>
    </row>
    <row r="37" spans="1:9" x14ac:dyDescent="0.3">
      <c r="A37" s="81"/>
      <c r="B37" s="81"/>
      <c r="C37" s="82" t="s">
        <v>90</v>
      </c>
      <c r="D37" s="81">
        <v>99600</v>
      </c>
      <c r="E37" s="83">
        <f>+D37-D34</f>
        <v>0</v>
      </c>
      <c r="F37" s="81"/>
      <c r="G37" s="74"/>
      <c r="H37" s="74"/>
    </row>
    <row r="38" spans="1:9" x14ac:dyDescent="0.3">
      <c r="A38" s="81"/>
      <c r="B38" s="81"/>
      <c r="C38" s="82"/>
      <c r="D38" s="81"/>
      <c r="E38" s="81"/>
      <c r="F38" s="81"/>
      <c r="G38" s="74"/>
      <c r="H38" s="74"/>
    </row>
    <row r="39" spans="1:9" x14ac:dyDescent="0.3">
      <c r="A39" s="81"/>
      <c r="B39" s="81"/>
      <c r="C39" s="82"/>
      <c r="D39" s="81"/>
      <c r="E39" s="81"/>
      <c r="F39" s="81"/>
      <c r="G39" s="74"/>
      <c r="H39" s="74"/>
    </row>
    <row r="40" spans="1:9" x14ac:dyDescent="0.3">
      <c r="A40" s="81"/>
      <c r="B40" s="81"/>
      <c r="C40" s="82"/>
      <c r="D40" s="81"/>
      <c r="E40" s="81"/>
      <c r="F40" s="81"/>
      <c r="G40" s="74"/>
      <c r="H40" s="74"/>
    </row>
    <row r="41" spans="1:9" x14ac:dyDescent="0.3">
      <c r="A41" s="81"/>
      <c r="B41" s="81"/>
      <c r="C41" s="82"/>
      <c r="D41" s="81"/>
      <c r="E41" s="81"/>
      <c r="F41" s="81"/>
      <c r="G41" s="74"/>
      <c r="H41" s="74"/>
    </row>
    <row r="42" spans="1:9" x14ac:dyDescent="0.3">
      <c r="A42" s="81"/>
      <c r="B42" s="81"/>
      <c r="C42" s="82"/>
      <c r="D42" s="81"/>
      <c r="E42" s="81"/>
      <c r="F42" s="81"/>
      <c r="G42" s="74"/>
      <c r="H42" s="74"/>
    </row>
    <row r="43" spans="1:9" x14ac:dyDescent="0.3">
      <c r="A43" s="81"/>
      <c r="B43" s="81"/>
      <c r="C43" s="82"/>
      <c r="D43" s="81"/>
      <c r="E43" s="81"/>
      <c r="F43" s="81"/>
      <c r="G43" s="74"/>
      <c r="H43" s="74"/>
    </row>
    <row r="44" spans="1:9" x14ac:dyDescent="0.3">
      <c r="A44" s="81"/>
      <c r="B44" s="81"/>
      <c r="C44" s="82"/>
      <c r="D44" s="81"/>
      <c r="E44" s="81"/>
      <c r="F44" s="81"/>
      <c r="G44" s="74"/>
      <c r="H44" s="74"/>
    </row>
    <row r="45" spans="1:9" x14ac:dyDescent="0.3">
      <c r="A45" s="81"/>
      <c r="B45" s="81"/>
      <c r="C45" s="82"/>
      <c r="D45" s="81"/>
      <c r="E45" s="81"/>
      <c r="F45" s="81"/>
      <c r="G45" s="74"/>
      <c r="H45" s="74"/>
    </row>
    <row r="46" spans="1:9" x14ac:dyDescent="0.3">
      <c r="A46" s="81"/>
      <c r="B46" s="81"/>
      <c r="C46" s="82"/>
      <c r="D46" s="81"/>
      <c r="E46" s="81"/>
      <c r="F46" s="81"/>
      <c r="G46" s="74"/>
      <c r="H46" s="74"/>
    </row>
    <row r="47" spans="1:9" x14ac:dyDescent="0.3">
      <c r="A47" s="81"/>
      <c r="B47" s="81"/>
      <c r="C47" s="82"/>
      <c r="D47" s="81"/>
      <c r="E47" s="81"/>
      <c r="F47" s="81"/>
      <c r="G47" s="74"/>
      <c r="H47" s="74"/>
    </row>
    <row r="48" spans="1:9" x14ac:dyDescent="0.3">
      <c r="A48" s="81"/>
      <c r="B48" s="81"/>
      <c r="C48" s="82"/>
      <c r="D48" s="81"/>
      <c r="E48" s="81"/>
      <c r="F48" s="81"/>
      <c r="G48" s="74"/>
      <c r="H48" s="74"/>
    </row>
    <row r="49" spans="1:8" x14ac:dyDescent="0.3">
      <c r="A49" s="81"/>
      <c r="B49" s="81"/>
      <c r="C49" s="82"/>
      <c r="D49" s="81"/>
      <c r="E49" s="81"/>
      <c r="F49" s="81"/>
      <c r="G49" s="74"/>
      <c r="H49" s="74"/>
    </row>
    <row r="50" spans="1:8" x14ac:dyDescent="0.3">
      <c r="A50" s="81"/>
      <c r="B50" s="81"/>
      <c r="C50" s="82"/>
      <c r="D50" s="81"/>
      <c r="E50" s="81"/>
      <c r="F50" s="81"/>
      <c r="G50" s="74"/>
      <c r="H50" s="74"/>
    </row>
    <row r="51" spans="1:8" x14ac:dyDescent="0.3">
      <c r="A51" s="81"/>
      <c r="B51" s="81"/>
      <c r="C51" s="82"/>
      <c r="D51" s="81"/>
      <c r="E51" s="81"/>
      <c r="F51" s="81"/>
      <c r="G51" s="74"/>
      <c r="H51" s="74"/>
    </row>
    <row r="52" spans="1:8" x14ac:dyDescent="0.3">
      <c r="A52" s="81"/>
      <c r="B52" s="81"/>
      <c r="C52" s="82"/>
      <c r="D52" s="81"/>
      <c r="E52" s="81"/>
      <c r="F52" s="81"/>
      <c r="G52" s="74"/>
      <c r="H52" s="74"/>
    </row>
    <row r="53" spans="1:8" x14ac:dyDescent="0.3">
      <c r="A53" s="81"/>
      <c r="B53" s="81"/>
      <c r="C53" s="82"/>
      <c r="D53" s="81"/>
      <c r="E53" s="81"/>
      <c r="F53" s="81"/>
      <c r="G53" s="74"/>
      <c r="H53" s="74"/>
    </row>
    <row r="54" spans="1:8" x14ac:dyDescent="0.3">
      <c r="A54" s="81"/>
      <c r="B54" s="81"/>
      <c r="C54" s="82"/>
      <c r="D54" s="81"/>
      <c r="E54" s="81"/>
      <c r="F54" s="81"/>
      <c r="G54" s="74"/>
      <c r="H54" s="74"/>
    </row>
    <row r="55" spans="1:8" x14ac:dyDescent="0.3">
      <c r="A55" s="81"/>
      <c r="B55" s="81"/>
      <c r="C55" s="82"/>
      <c r="D55" s="81"/>
      <c r="E55" s="81"/>
      <c r="F55" s="81"/>
      <c r="G55" s="74"/>
      <c r="H55" s="74"/>
    </row>
    <row r="56" spans="1:8" x14ac:dyDescent="0.3">
      <c r="A56" s="81"/>
      <c r="B56" s="81"/>
      <c r="C56" s="82"/>
      <c r="D56" s="81"/>
      <c r="E56" s="81"/>
      <c r="F56" s="81"/>
      <c r="G56" s="74"/>
      <c r="H56" s="74"/>
    </row>
    <row r="57" spans="1:8" x14ac:dyDescent="0.3">
      <c r="A57" s="81"/>
      <c r="B57" s="81"/>
      <c r="C57" s="82"/>
      <c r="D57" s="81"/>
      <c r="E57" s="81"/>
      <c r="F57" s="81"/>
      <c r="G57" s="74"/>
      <c r="H57" s="74"/>
    </row>
    <row r="58" spans="1:8" x14ac:dyDescent="0.3">
      <c r="A58" s="81"/>
      <c r="B58" s="81"/>
      <c r="C58" s="82"/>
      <c r="D58" s="81"/>
      <c r="E58" s="81"/>
      <c r="F58" s="81"/>
      <c r="G58" s="74"/>
      <c r="H58" s="74"/>
    </row>
    <row r="59" spans="1:8" x14ac:dyDescent="0.3">
      <c r="A59" s="81"/>
      <c r="B59" s="81"/>
      <c r="C59" s="82"/>
      <c r="D59" s="81"/>
      <c r="E59" s="81"/>
      <c r="F59" s="81"/>
      <c r="G59" s="74"/>
      <c r="H59" s="74"/>
    </row>
    <row r="60" spans="1:8" x14ac:dyDescent="0.3">
      <c r="A60" s="81"/>
      <c r="B60" s="81"/>
      <c r="C60" s="82"/>
      <c r="D60" s="81"/>
      <c r="E60" s="81"/>
      <c r="F60" s="81"/>
      <c r="G60" s="74"/>
      <c r="H60" s="74"/>
    </row>
    <row r="61" spans="1:8" x14ac:dyDescent="0.3">
      <c r="A61" s="81"/>
      <c r="B61" s="81"/>
      <c r="C61" s="82"/>
      <c r="D61" s="81"/>
      <c r="E61" s="81"/>
      <c r="F61" s="81"/>
      <c r="G61" s="74"/>
      <c r="H61" s="74"/>
    </row>
    <row r="62" spans="1:8" x14ac:dyDescent="0.3">
      <c r="A62" s="81"/>
      <c r="B62" s="81"/>
      <c r="C62" s="82"/>
      <c r="D62" s="81"/>
      <c r="E62" s="81"/>
      <c r="F62" s="81"/>
      <c r="G62" s="74"/>
      <c r="H62" s="74"/>
    </row>
    <row r="63" spans="1:8" x14ac:dyDescent="0.3">
      <c r="A63" s="81"/>
      <c r="B63" s="81"/>
      <c r="C63" s="82"/>
      <c r="D63" s="81"/>
      <c r="E63" s="81"/>
      <c r="F63" s="81"/>
      <c r="G63" s="74"/>
      <c r="H63" s="74"/>
    </row>
    <row r="64" spans="1:8" x14ac:dyDescent="0.3">
      <c r="A64" s="81"/>
      <c r="B64" s="81"/>
      <c r="C64" s="82"/>
      <c r="D64" s="81"/>
      <c r="E64" s="81"/>
      <c r="F64" s="81"/>
      <c r="G64" s="74"/>
      <c r="H64" s="74"/>
    </row>
    <row r="65" spans="1:8" x14ac:dyDescent="0.3">
      <c r="A65" s="81"/>
      <c r="B65" s="81"/>
      <c r="C65" s="82"/>
      <c r="D65" s="81"/>
      <c r="E65" s="81"/>
      <c r="F65" s="81"/>
      <c r="G65" s="74"/>
      <c r="H65" s="74"/>
    </row>
    <row r="66" spans="1:8" x14ac:dyDescent="0.3">
      <c r="A66" s="81"/>
      <c r="B66" s="81"/>
      <c r="C66" s="82"/>
      <c r="D66" s="81"/>
      <c r="E66" s="81"/>
      <c r="F66" s="81"/>
      <c r="G66" s="74"/>
      <c r="H66" s="74"/>
    </row>
    <row r="67" spans="1:8" x14ac:dyDescent="0.3">
      <c r="A67" s="81"/>
      <c r="B67" s="81"/>
      <c r="C67" s="82"/>
      <c r="D67" s="81"/>
      <c r="E67" s="81"/>
      <c r="F67" s="81"/>
      <c r="G67" s="74"/>
      <c r="H67" s="74"/>
    </row>
    <row r="68" spans="1:8" x14ac:dyDescent="0.3">
      <c r="A68" s="81"/>
      <c r="B68" s="81"/>
      <c r="C68" s="82"/>
      <c r="D68" s="81"/>
      <c r="E68" s="81"/>
      <c r="F68" s="81"/>
      <c r="G68" s="74"/>
      <c r="H68" s="74"/>
    </row>
    <row r="69" spans="1:8" x14ac:dyDescent="0.3">
      <c r="A69" s="81"/>
      <c r="B69" s="81"/>
      <c r="C69" s="82"/>
      <c r="D69" s="81"/>
      <c r="E69" s="81"/>
      <c r="F69" s="81"/>
      <c r="G69" s="74"/>
      <c r="H69" s="74"/>
    </row>
    <row r="70" spans="1:8" x14ac:dyDescent="0.3">
      <c r="A70" s="81"/>
      <c r="B70" s="81"/>
      <c r="C70" s="82"/>
      <c r="D70" s="81"/>
      <c r="E70" s="81"/>
      <c r="F70" s="81"/>
      <c r="G70" s="74"/>
      <c r="H70" s="74"/>
    </row>
    <row r="71" spans="1:8" x14ac:dyDescent="0.3">
      <c r="A71" s="81"/>
      <c r="B71" s="81"/>
      <c r="C71" s="82"/>
      <c r="D71" s="81"/>
      <c r="E71" s="81"/>
      <c r="F71" s="81"/>
      <c r="G71" s="74"/>
      <c r="H71" s="74"/>
    </row>
    <row r="72" spans="1:8" x14ac:dyDescent="0.3">
      <c r="A72" s="81"/>
      <c r="B72" s="81"/>
      <c r="C72" s="82"/>
      <c r="D72" s="81"/>
      <c r="E72" s="81"/>
      <c r="F72" s="81"/>
      <c r="G72" s="74"/>
      <c r="H72" s="74"/>
    </row>
    <row r="73" spans="1:8" x14ac:dyDescent="0.3">
      <c r="A73" s="81"/>
      <c r="B73" s="81"/>
      <c r="C73" s="82"/>
      <c r="D73" s="81"/>
      <c r="E73" s="81"/>
      <c r="F73" s="81"/>
      <c r="G73" s="74"/>
      <c r="H73" s="74"/>
    </row>
    <row r="74" spans="1:8" x14ac:dyDescent="0.3">
      <c r="A74" s="81"/>
      <c r="B74" s="81"/>
      <c r="C74" s="82"/>
      <c r="D74" s="81"/>
      <c r="E74" s="81"/>
      <c r="F74" s="81"/>
      <c r="G74" s="74"/>
      <c r="H74" s="74"/>
    </row>
    <row r="75" spans="1:8" x14ac:dyDescent="0.3">
      <c r="A75" s="81"/>
      <c r="B75" s="81"/>
      <c r="C75" s="82"/>
      <c r="D75" s="81"/>
      <c r="E75" s="81"/>
      <c r="F75" s="81"/>
      <c r="G75" s="74"/>
      <c r="H75" s="74"/>
    </row>
    <row r="76" spans="1:8" x14ac:dyDescent="0.3">
      <c r="A76" s="81"/>
      <c r="B76" s="81"/>
      <c r="C76" s="82"/>
      <c r="D76" s="81"/>
      <c r="E76" s="81"/>
      <c r="F76" s="81"/>
      <c r="G76" s="74"/>
      <c r="H76" s="74"/>
    </row>
    <row r="77" spans="1:8" x14ac:dyDescent="0.3">
      <c r="A77" s="81"/>
      <c r="B77" s="81"/>
      <c r="C77" s="82"/>
      <c r="D77" s="81"/>
      <c r="E77" s="81"/>
      <c r="F77" s="81"/>
      <c r="G77" s="74"/>
      <c r="H77" s="74"/>
    </row>
    <row r="78" spans="1:8" x14ac:dyDescent="0.3">
      <c r="A78" s="81"/>
      <c r="B78" s="81"/>
      <c r="C78" s="82"/>
      <c r="D78" s="81"/>
      <c r="E78" s="81"/>
      <c r="F78" s="81"/>
      <c r="G78" s="74"/>
      <c r="H78" s="74"/>
    </row>
    <row r="79" spans="1:8" x14ac:dyDescent="0.3">
      <c r="A79" s="81"/>
      <c r="B79" s="81"/>
      <c r="C79" s="82"/>
      <c r="D79" s="81"/>
      <c r="E79" s="81"/>
      <c r="F79" s="81"/>
      <c r="G79" s="74"/>
      <c r="H79" s="74"/>
    </row>
    <row r="80" spans="1:8" x14ac:dyDescent="0.3">
      <c r="A80" s="81"/>
      <c r="B80" s="81"/>
      <c r="C80" s="82"/>
      <c r="D80" s="81"/>
      <c r="E80" s="81"/>
      <c r="F80" s="81"/>
      <c r="G80" s="74"/>
      <c r="H80" s="74"/>
    </row>
    <row r="81" spans="1:8" x14ac:dyDescent="0.3">
      <c r="A81" s="81"/>
      <c r="B81" s="81"/>
      <c r="C81" s="82"/>
      <c r="D81" s="81"/>
      <c r="E81" s="81"/>
      <c r="F81" s="81"/>
      <c r="G81" s="74"/>
      <c r="H81" s="74"/>
    </row>
    <row r="82" spans="1:8" x14ac:dyDescent="0.3">
      <c r="A82" s="81"/>
      <c r="B82" s="81"/>
      <c r="C82" s="82"/>
      <c r="D82" s="81"/>
      <c r="E82" s="81"/>
      <c r="F82" s="81"/>
      <c r="G82" s="74"/>
      <c r="H82" s="74"/>
    </row>
    <row r="83" spans="1:8" x14ac:dyDescent="0.3">
      <c r="A83" s="81"/>
      <c r="B83" s="81"/>
      <c r="C83" s="82"/>
      <c r="D83" s="81"/>
      <c r="E83" s="81"/>
      <c r="F83" s="81"/>
      <c r="G83" s="74"/>
      <c r="H83" s="74"/>
    </row>
    <row r="84" spans="1:8" x14ac:dyDescent="0.3">
      <c r="A84" s="81"/>
      <c r="B84" s="81"/>
      <c r="C84" s="82"/>
      <c r="D84" s="81"/>
      <c r="E84" s="81"/>
      <c r="F84" s="81"/>
      <c r="G84" s="74"/>
      <c r="H84" s="74"/>
    </row>
    <row r="85" spans="1:8" x14ac:dyDescent="0.3">
      <c r="A85" s="81"/>
      <c r="B85" s="81"/>
      <c r="C85" s="82"/>
      <c r="D85" s="81"/>
      <c r="E85" s="81"/>
      <c r="F85" s="81"/>
      <c r="G85" s="74"/>
      <c r="H85" s="74"/>
    </row>
    <row r="86" spans="1:8" x14ac:dyDescent="0.3">
      <c r="A86" s="81"/>
      <c r="B86" s="81"/>
      <c r="C86" s="82"/>
      <c r="D86" s="81"/>
      <c r="E86" s="81"/>
      <c r="F86" s="81"/>
      <c r="G86" s="74"/>
      <c r="H86" s="74"/>
    </row>
    <row r="87" spans="1:8" x14ac:dyDescent="0.3">
      <c r="A87" s="81"/>
      <c r="B87" s="81"/>
      <c r="C87" s="82"/>
      <c r="D87" s="81"/>
      <c r="E87" s="81"/>
      <c r="F87" s="81"/>
      <c r="G87" s="74"/>
      <c r="H87" s="74"/>
    </row>
    <row r="88" spans="1:8" x14ac:dyDescent="0.3">
      <c r="A88" s="81"/>
      <c r="B88" s="81"/>
      <c r="C88" s="82"/>
      <c r="D88" s="81"/>
      <c r="E88" s="81"/>
      <c r="F88" s="81"/>
      <c r="G88" s="74"/>
      <c r="H88" s="74"/>
    </row>
    <row r="89" spans="1:8" x14ac:dyDescent="0.3">
      <c r="A89" s="81"/>
      <c r="B89" s="81"/>
      <c r="C89" s="82"/>
      <c r="D89" s="81"/>
      <c r="E89" s="81"/>
      <c r="F89" s="81"/>
      <c r="G89" s="74"/>
      <c r="H89" s="74"/>
    </row>
    <row r="90" spans="1:8" x14ac:dyDescent="0.3">
      <c r="A90" s="81"/>
      <c r="B90" s="81"/>
      <c r="C90" s="82"/>
      <c r="D90" s="81"/>
      <c r="E90" s="81"/>
      <c r="F90" s="81"/>
      <c r="G90" s="74"/>
      <c r="H90" s="74"/>
    </row>
    <row r="91" spans="1:8" x14ac:dyDescent="0.3">
      <c r="A91" s="81"/>
      <c r="B91" s="81"/>
      <c r="C91" s="82"/>
      <c r="D91" s="81"/>
      <c r="E91" s="81"/>
      <c r="F91" s="81"/>
      <c r="G91" s="74"/>
      <c r="H91" s="74"/>
    </row>
    <row r="92" spans="1:8" x14ac:dyDescent="0.3">
      <c r="A92" s="81"/>
      <c r="B92" s="81"/>
      <c r="C92" s="82"/>
      <c r="D92" s="81"/>
      <c r="E92" s="81"/>
      <c r="F92" s="81"/>
      <c r="G92" s="74"/>
      <c r="H92" s="74"/>
    </row>
    <row r="93" spans="1:8" x14ac:dyDescent="0.3">
      <c r="A93" s="81"/>
      <c r="B93" s="81"/>
      <c r="C93" s="82"/>
      <c r="D93" s="81"/>
      <c r="E93" s="81"/>
      <c r="F93" s="81"/>
      <c r="G93" s="74"/>
      <c r="H93" s="74"/>
    </row>
    <row r="94" spans="1:8" x14ac:dyDescent="0.3">
      <c r="A94" s="81"/>
      <c r="B94" s="81"/>
      <c r="C94" s="82"/>
      <c r="D94" s="81"/>
      <c r="E94" s="81"/>
      <c r="F94" s="81"/>
      <c r="G94" s="74"/>
      <c r="H94" s="74"/>
    </row>
    <row r="95" spans="1:8" x14ac:dyDescent="0.3">
      <c r="A95" s="81"/>
      <c r="B95" s="81"/>
      <c r="C95" s="82"/>
      <c r="D95" s="81"/>
      <c r="E95" s="81"/>
      <c r="F95" s="81"/>
      <c r="G95" s="74"/>
      <c r="H95" s="74"/>
    </row>
    <row r="96" spans="1:8" x14ac:dyDescent="0.3">
      <c r="A96" s="81"/>
      <c r="B96" s="81"/>
      <c r="C96" s="82"/>
      <c r="D96" s="81"/>
      <c r="E96" s="81"/>
      <c r="F96" s="81"/>
      <c r="G96" s="74"/>
      <c r="H96" s="74"/>
    </row>
    <row r="97" spans="1:8" x14ac:dyDescent="0.3">
      <c r="A97" s="81"/>
      <c r="B97" s="81"/>
      <c r="C97" s="82"/>
      <c r="D97" s="81"/>
      <c r="E97" s="81"/>
      <c r="F97" s="81"/>
      <c r="G97" s="74"/>
      <c r="H97" s="74"/>
    </row>
    <row r="98" spans="1:8" x14ac:dyDescent="0.3">
      <c r="A98" s="81"/>
      <c r="B98" s="81"/>
      <c r="C98" s="82"/>
      <c r="D98" s="81"/>
      <c r="E98" s="81"/>
      <c r="F98" s="81"/>
      <c r="G98" s="74"/>
      <c r="H98" s="74"/>
    </row>
    <row r="99" spans="1:8" x14ac:dyDescent="0.3">
      <c r="A99" s="81"/>
      <c r="B99" s="81"/>
      <c r="C99" s="82"/>
      <c r="D99" s="81"/>
      <c r="E99" s="81"/>
      <c r="F99" s="81"/>
      <c r="G99" s="74"/>
      <c r="H99" s="74"/>
    </row>
    <row r="100" spans="1:8" x14ac:dyDescent="0.3">
      <c r="A100" s="81"/>
      <c r="B100" s="81"/>
      <c r="C100" s="82"/>
      <c r="D100" s="81"/>
      <c r="E100" s="81"/>
      <c r="F100" s="81"/>
      <c r="G100" s="74"/>
      <c r="H100" s="74"/>
    </row>
    <row r="101" spans="1:8" x14ac:dyDescent="0.3">
      <c r="A101" s="81"/>
      <c r="B101" s="81"/>
      <c r="C101" s="82"/>
      <c r="D101" s="81"/>
      <c r="E101" s="81"/>
      <c r="F101" s="81"/>
      <c r="G101" s="74"/>
      <c r="H101" s="74"/>
    </row>
    <row r="102" spans="1:8" x14ac:dyDescent="0.3">
      <c r="A102" s="81"/>
      <c r="B102" s="81"/>
      <c r="C102" s="82"/>
      <c r="D102" s="81"/>
      <c r="E102" s="81"/>
      <c r="F102" s="81"/>
      <c r="G102" s="74"/>
      <c r="H102" s="74"/>
    </row>
    <row r="103" spans="1:8" x14ac:dyDescent="0.3">
      <c r="A103" s="81"/>
      <c r="B103" s="81"/>
      <c r="C103" s="82"/>
      <c r="D103" s="81"/>
      <c r="E103" s="81"/>
      <c r="F103" s="81"/>
      <c r="G103" s="74"/>
      <c r="H103" s="74"/>
    </row>
    <row r="104" spans="1:8" x14ac:dyDescent="0.3">
      <c r="A104" s="81"/>
      <c r="B104" s="81"/>
      <c r="C104" s="82"/>
      <c r="D104" s="81"/>
      <c r="E104" s="81"/>
      <c r="F104" s="81"/>
      <c r="G104" s="74"/>
      <c r="H104" s="74"/>
    </row>
    <row r="105" spans="1:8" x14ac:dyDescent="0.3">
      <c r="A105" s="81"/>
      <c r="B105" s="81"/>
      <c r="C105" s="82"/>
      <c r="D105" s="81"/>
      <c r="E105" s="81"/>
      <c r="F105" s="81"/>
      <c r="G105" s="74"/>
      <c r="H105" s="74"/>
    </row>
    <row r="106" spans="1:8" x14ac:dyDescent="0.3">
      <c r="A106" s="81"/>
      <c r="B106" s="81"/>
      <c r="C106" s="82"/>
      <c r="D106" s="81"/>
      <c r="E106" s="81"/>
      <c r="F106" s="81"/>
      <c r="G106" s="74"/>
      <c r="H106" s="74"/>
    </row>
    <row r="107" spans="1:8" x14ac:dyDescent="0.3">
      <c r="A107" s="81"/>
      <c r="B107" s="81"/>
      <c r="C107" s="82"/>
      <c r="D107" s="81"/>
      <c r="E107" s="81"/>
      <c r="F107" s="81"/>
      <c r="G107" s="74"/>
      <c r="H107" s="74"/>
    </row>
    <row r="108" spans="1:8" x14ac:dyDescent="0.3">
      <c r="A108" s="81"/>
      <c r="B108" s="81"/>
      <c r="C108" s="82"/>
      <c r="D108" s="81"/>
      <c r="E108" s="81"/>
      <c r="F108" s="81"/>
      <c r="G108" s="74"/>
      <c r="H108" s="74"/>
    </row>
    <row r="109" spans="1:8" x14ac:dyDescent="0.3">
      <c r="A109" s="81"/>
      <c r="B109" s="81"/>
      <c r="C109" s="82"/>
      <c r="D109" s="81"/>
      <c r="E109" s="81"/>
      <c r="F109" s="81"/>
      <c r="G109" s="74"/>
      <c r="H109" s="74"/>
    </row>
    <row r="110" spans="1:8" x14ac:dyDescent="0.3">
      <c r="A110" s="81"/>
      <c r="B110" s="81"/>
      <c r="C110" s="82"/>
      <c r="D110" s="81"/>
      <c r="E110" s="81"/>
      <c r="F110" s="81"/>
      <c r="G110" s="74"/>
      <c r="H110" s="74"/>
    </row>
    <row r="111" spans="1:8" x14ac:dyDescent="0.3">
      <c r="A111" s="81"/>
      <c r="B111" s="81"/>
      <c r="C111" s="82"/>
      <c r="D111" s="81"/>
      <c r="E111" s="81"/>
      <c r="F111" s="81"/>
      <c r="G111" s="74"/>
      <c r="H111" s="74"/>
    </row>
    <row r="112" spans="1:8" x14ac:dyDescent="0.3">
      <c r="A112" s="81"/>
      <c r="B112" s="81"/>
      <c r="C112" s="82"/>
      <c r="D112" s="81"/>
      <c r="E112" s="81"/>
      <c r="F112" s="81"/>
      <c r="G112" s="74"/>
      <c r="H112" s="74"/>
    </row>
    <row r="113" spans="1:8" x14ac:dyDescent="0.3">
      <c r="A113" s="81"/>
      <c r="B113" s="81"/>
      <c r="C113" s="82"/>
      <c r="D113" s="81"/>
      <c r="E113" s="81"/>
      <c r="F113" s="81"/>
      <c r="G113" s="74"/>
      <c r="H113" s="74"/>
    </row>
    <row r="114" spans="1:8" x14ac:dyDescent="0.3">
      <c r="A114" s="81"/>
      <c r="B114" s="81"/>
      <c r="C114" s="82"/>
      <c r="D114" s="81"/>
      <c r="E114" s="81"/>
      <c r="F114" s="81"/>
      <c r="G114" s="74"/>
      <c r="H114" s="74"/>
    </row>
    <row r="115" spans="1:8" x14ac:dyDescent="0.3">
      <c r="A115" s="81"/>
      <c r="B115" s="81"/>
      <c r="C115" s="82"/>
      <c r="D115" s="81"/>
      <c r="E115" s="81"/>
      <c r="F115" s="81"/>
      <c r="G115" s="74"/>
      <c r="H115" s="74"/>
    </row>
    <row r="116" spans="1:8" x14ac:dyDescent="0.3">
      <c r="A116" s="81"/>
      <c r="B116" s="81"/>
      <c r="C116" s="82"/>
      <c r="D116" s="81"/>
      <c r="E116" s="81"/>
      <c r="F116" s="81"/>
      <c r="G116" s="74"/>
      <c r="H116" s="74"/>
    </row>
    <row r="117" spans="1:8" x14ac:dyDescent="0.3">
      <c r="A117" s="81"/>
      <c r="B117" s="81"/>
      <c r="C117" s="82"/>
      <c r="D117" s="81"/>
      <c r="E117" s="81"/>
      <c r="F117" s="81"/>
      <c r="G117" s="74"/>
      <c r="H117" s="74"/>
    </row>
    <row r="118" spans="1:8" x14ac:dyDescent="0.3">
      <c r="A118" s="81"/>
      <c r="B118" s="81"/>
      <c r="C118" s="82"/>
      <c r="D118" s="81"/>
      <c r="E118" s="81"/>
      <c r="F118" s="81"/>
      <c r="G118" s="74"/>
      <c r="H118" s="74"/>
    </row>
    <row r="119" spans="1:8" x14ac:dyDescent="0.3">
      <c r="A119" s="81"/>
      <c r="B119" s="81"/>
      <c r="C119" s="82"/>
      <c r="D119" s="81"/>
      <c r="E119" s="81"/>
      <c r="F119" s="81"/>
      <c r="G119" s="74"/>
      <c r="H119" s="74"/>
    </row>
    <row r="120" spans="1:8" x14ac:dyDescent="0.3">
      <c r="A120" s="81"/>
      <c r="B120" s="81"/>
      <c r="C120" s="82"/>
      <c r="D120" s="81"/>
      <c r="E120" s="81"/>
      <c r="F120" s="81"/>
      <c r="G120" s="74"/>
      <c r="H120" s="74"/>
    </row>
    <row r="121" spans="1:8" x14ac:dyDescent="0.3">
      <c r="A121" s="81"/>
      <c r="B121" s="81"/>
      <c r="C121" s="82"/>
      <c r="D121" s="81"/>
      <c r="E121" s="81"/>
      <c r="F121" s="81"/>
      <c r="G121" s="74"/>
      <c r="H121" s="74"/>
    </row>
    <row r="122" spans="1:8" x14ac:dyDescent="0.3">
      <c r="A122" s="81"/>
      <c r="B122" s="81"/>
      <c r="C122" s="82"/>
      <c r="D122" s="81"/>
      <c r="E122" s="81"/>
      <c r="F122" s="81"/>
      <c r="G122" s="74"/>
      <c r="H122" s="74"/>
    </row>
    <row r="123" spans="1:8" x14ac:dyDescent="0.3">
      <c r="A123" s="81"/>
      <c r="B123" s="81"/>
      <c r="C123" s="82"/>
      <c r="D123" s="81"/>
      <c r="E123" s="81"/>
      <c r="F123" s="81"/>
      <c r="G123" s="74"/>
      <c r="H123" s="74"/>
    </row>
    <row r="124" spans="1:8" x14ac:dyDescent="0.3">
      <c r="A124" s="81"/>
      <c r="B124" s="81"/>
      <c r="C124" s="82"/>
      <c r="D124" s="81"/>
      <c r="E124" s="81"/>
      <c r="F124" s="81"/>
      <c r="G124" s="74"/>
      <c r="H124" s="74"/>
    </row>
    <row r="125" spans="1:8" x14ac:dyDescent="0.3">
      <c r="A125" s="81"/>
      <c r="B125" s="81"/>
      <c r="C125" s="82"/>
      <c r="D125" s="81"/>
      <c r="E125" s="81"/>
      <c r="F125" s="81"/>
      <c r="G125" s="74"/>
      <c r="H125" s="74"/>
    </row>
    <row r="126" spans="1:8" x14ac:dyDescent="0.3">
      <c r="A126" s="81"/>
      <c r="B126" s="81"/>
      <c r="C126" s="82"/>
      <c r="D126" s="81"/>
      <c r="E126" s="81"/>
      <c r="F126" s="81"/>
      <c r="G126" s="74"/>
      <c r="H126" s="74"/>
    </row>
    <row r="127" spans="1:8" x14ac:dyDescent="0.3">
      <c r="A127" s="81"/>
      <c r="B127" s="81"/>
      <c r="C127" s="82"/>
      <c r="D127" s="81"/>
      <c r="E127" s="81"/>
      <c r="F127" s="81"/>
      <c r="G127" s="74"/>
      <c r="H127" s="74"/>
    </row>
    <row r="128" spans="1:8" x14ac:dyDescent="0.3">
      <c r="A128" s="81"/>
      <c r="B128" s="81"/>
      <c r="C128" s="82"/>
      <c r="D128" s="81"/>
      <c r="E128" s="81"/>
      <c r="F128" s="81"/>
      <c r="G128" s="74"/>
      <c r="H128" s="74"/>
    </row>
    <row r="129" spans="1:8" x14ac:dyDescent="0.3">
      <c r="A129" s="81"/>
      <c r="B129" s="81"/>
      <c r="C129" s="82"/>
      <c r="D129" s="81"/>
      <c r="E129" s="81"/>
      <c r="F129" s="81"/>
      <c r="G129" s="74"/>
      <c r="H129" s="74"/>
    </row>
    <row r="130" spans="1:8" x14ac:dyDescent="0.3">
      <c r="A130" s="81"/>
      <c r="B130" s="81"/>
      <c r="C130" s="82"/>
      <c r="D130" s="81"/>
      <c r="E130" s="81"/>
      <c r="F130" s="81"/>
      <c r="G130" s="74"/>
      <c r="H130" s="74"/>
    </row>
    <row r="131" spans="1:8" x14ac:dyDescent="0.3">
      <c r="A131" s="81"/>
      <c r="B131" s="81"/>
      <c r="C131" s="82"/>
      <c r="D131" s="81"/>
      <c r="E131" s="81"/>
      <c r="F131" s="81"/>
      <c r="G131" s="74"/>
      <c r="H131" s="74"/>
    </row>
    <row r="132" spans="1:8" x14ac:dyDescent="0.3">
      <c r="A132" s="81"/>
      <c r="B132" s="81"/>
      <c r="C132" s="82"/>
      <c r="D132" s="81"/>
      <c r="E132" s="81"/>
      <c r="F132" s="81"/>
      <c r="G132" s="74"/>
      <c r="H132" s="74"/>
    </row>
    <row r="133" spans="1:8" x14ac:dyDescent="0.3">
      <c r="A133" s="81"/>
      <c r="B133" s="81"/>
      <c r="C133" s="82"/>
      <c r="D133" s="81"/>
      <c r="E133" s="81"/>
      <c r="F133" s="81"/>
      <c r="G133" s="74"/>
      <c r="H133" s="74"/>
    </row>
    <row r="134" spans="1:8" x14ac:dyDescent="0.3">
      <c r="A134" s="81"/>
      <c r="B134" s="81"/>
      <c r="C134" s="82"/>
      <c r="D134" s="81"/>
      <c r="E134" s="81"/>
      <c r="F134" s="81"/>
      <c r="G134" s="74"/>
      <c r="H134" s="74"/>
    </row>
    <row r="135" spans="1:8" x14ac:dyDescent="0.3">
      <c r="A135" s="81"/>
      <c r="B135" s="81"/>
      <c r="C135" s="82"/>
      <c r="D135" s="81"/>
      <c r="E135" s="81"/>
      <c r="F135" s="81"/>
      <c r="G135" s="74"/>
      <c r="H135" s="74"/>
    </row>
    <row r="136" spans="1:8" x14ac:dyDescent="0.3">
      <c r="A136" s="81"/>
      <c r="B136" s="81"/>
      <c r="C136" s="82"/>
      <c r="D136" s="81"/>
      <c r="E136" s="81"/>
      <c r="F136" s="81"/>
      <c r="G136" s="74"/>
      <c r="H136" s="74"/>
    </row>
    <row r="137" spans="1:8" x14ac:dyDescent="0.3">
      <c r="A137" s="81"/>
      <c r="B137" s="81"/>
      <c r="C137" s="82"/>
      <c r="D137" s="81"/>
      <c r="E137" s="81"/>
      <c r="F137" s="81"/>
      <c r="G137" s="74"/>
      <c r="H137" s="74"/>
    </row>
    <row r="138" spans="1:8" x14ac:dyDescent="0.3">
      <c r="A138" s="81"/>
      <c r="B138" s="81"/>
      <c r="C138" s="82"/>
      <c r="D138" s="81"/>
      <c r="E138" s="81"/>
      <c r="F138" s="81"/>
      <c r="G138" s="74"/>
      <c r="H138" s="74"/>
    </row>
    <row r="139" spans="1:8" x14ac:dyDescent="0.3">
      <c r="A139" s="81"/>
      <c r="B139" s="81"/>
      <c r="C139" s="82"/>
      <c r="D139" s="81"/>
      <c r="E139" s="81"/>
      <c r="F139" s="81"/>
      <c r="G139" s="74"/>
      <c r="H139" s="74"/>
    </row>
    <row r="140" spans="1:8" x14ac:dyDescent="0.3">
      <c r="A140" s="81"/>
      <c r="B140" s="81"/>
      <c r="C140" s="82"/>
      <c r="D140" s="81"/>
      <c r="E140" s="81"/>
      <c r="F140" s="81"/>
      <c r="G140" s="74"/>
      <c r="H140" s="74"/>
    </row>
    <row r="141" spans="1:8" x14ac:dyDescent="0.3">
      <c r="A141" s="81"/>
      <c r="B141" s="81"/>
      <c r="C141" s="82"/>
      <c r="D141" s="81"/>
      <c r="E141" s="81"/>
      <c r="F141" s="81"/>
      <c r="G141" s="74"/>
      <c r="H141" s="74"/>
    </row>
    <row r="142" spans="1:8" x14ac:dyDescent="0.3">
      <c r="A142" s="81"/>
      <c r="B142" s="81"/>
      <c r="C142" s="82"/>
      <c r="D142" s="81"/>
      <c r="E142" s="81"/>
      <c r="F142" s="81"/>
      <c r="G142" s="74"/>
      <c r="H142" s="74"/>
    </row>
    <row r="143" spans="1:8" x14ac:dyDescent="0.3">
      <c r="A143" s="81"/>
      <c r="B143" s="81"/>
      <c r="C143" s="82"/>
      <c r="D143" s="81"/>
      <c r="E143" s="81"/>
      <c r="F143" s="81"/>
      <c r="G143" s="74"/>
      <c r="H143" s="74"/>
    </row>
    <row r="144" spans="1:8" x14ac:dyDescent="0.3">
      <c r="A144" s="81"/>
      <c r="B144" s="81"/>
      <c r="C144" s="82"/>
      <c r="D144" s="81"/>
      <c r="E144" s="81"/>
      <c r="F144" s="81"/>
      <c r="G144" s="74"/>
      <c r="H144" s="74"/>
    </row>
    <row r="145" spans="1:8" x14ac:dyDescent="0.3">
      <c r="A145" s="81"/>
      <c r="B145" s="81"/>
      <c r="C145" s="82"/>
      <c r="D145" s="81"/>
      <c r="E145" s="81"/>
      <c r="F145" s="81"/>
      <c r="G145" s="74"/>
      <c r="H145" s="74"/>
    </row>
    <row r="146" spans="1:8" x14ac:dyDescent="0.3">
      <c r="A146" s="81"/>
      <c r="B146" s="81"/>
      <c r="C146" s="82"/>
      <c r="D146" s="81"/>
      <c r="E146" s="81"/>
      <c r="F146" s="81"/>
      <c r="G146" s="74"/>
      <c r="H146" s="74"/>
    </row>
    <row r="147" spans="1:8" x14ac:dyDescent="0.3">
      <c r="A147" s="81"/>
      <c r="B147" s="81"/>
      <c r="C147" s="82"/>
      <c r="D147" s="81"/>
      <c r="E147" s="81"/>
      <c r="F147" s="81"/>
      <c r="G147" s="74"/>
      <c r="H147" s="74"/>
    </row>
    <row r="148" spans="1:8" x14ac:dyDescent="0.3">
      <c r="A148" s="81"/>
      <c r="B148" s="81"/>
      <c r="C148" s="82"/>
      <c r="D148" s="81"/>
      <c r="E148" s="81"/>
      <c r="F148" s="81"/>
      <c r="G148" s="74"/>
      <c r="H148" s="74"/>
    </row>
    <row r="149" spans="1:8" x14ac:dyDescent="0.3">
      <c r="A149" s="81"/>
      <c r="B149" s="81"/>
      <c r="C149" s="82"/>
      <c r="D149" s="81"/>
      <c r="E149" s="81"/>
      <c r="F149" s="81"/>
      <c r="G149" s="74"/>
      <c r="H149" s="74"/>
    </row>
    <row r="150" spans="1:8" x14ac:dyDescent="0.3">
      <c r="A150" s="81"/>
      <c r="B150" s="81"/>
      <c r="C150" s="82"/>
      <c r="D150" s="81"/>
      <c r="E150" s="81"/>
      <c r="F150" s="81"/>
      <c r="G150" s="74"/>
      <c r="H150" s="74"/>
    </row>
    <row r="151" spans="1:8" x14ac:dyDescent="0.3">
      <c r="A151" s="81"/>
      <c r="B151" s="81"/>
      <c r="C151" s="82"/>
      <c r="D151" s="81"/>
      <c r="E151" s="81"/>
      <c r="F151" s="81"/>
      <c r="G151" s="74"/>
      <c r="H151" s="74"/>
    </row>
    <row r="152" spans="1:8" x14ac:dyDescent="0.3">
      <c r="A152" s="81"/>
      <c r="B152" s="81"/>
      <c r="C152" s="82"/>
      <c r="D152" s="81"/>
      <c r="E152" s="81"/>
      <c r="F152" s="81"/>
      <c r="G152" s="74"/>
      <c r="H152" s="74"/>
    </row>
    <row r="153" spans="1:8" x14ac:dyDescent="0.3">
      <c r="A153" s="81"/>
      <c r="B153" s="81"/>
      <c r="C153" s="82"/>
      <c r="D153" s="81"/>
      <c r="E153" s="81"/>
      <c r="F153" s="81"/>
      <c r="G153" s="74"/>
      <c r="H153" s="74"/>
    </row>
    <row r="154" spans="1:8" x14ac:dyDescent="0.3">
      <c r="A154" s="81"/>
      <c r="B154" s="81"/>
      <c r="C154" s="82"/>
      <c r="D154" s="81"/>
      <c r="E154" s="81"/>
      <c r="F154" s="81"/>
      <c r="G154" s="74"/>
      <c r="H154" s="74"/>
    </row>
    <row r="155" spans="1:8" x14ac:dyDescent="0.3">
      <c r="A155" s="81"/>
      <c r="B155" s="81"/>
      <c r="C155" s="82"/>
      <c r="D155" s="81"/>
      <c r="E155" s="81"/>
      <c r="F155" s="81"/>
      <c r="G155" s="74"/>
      <c r="H155" s="74"/>
    </row>
    <row r="156" spans="1:8" x14ac:dyDescent="0.3">
      <c r="A156" s="81"/>
      <c r="B156" s="81"/>
      <c r="C156" s="82"/>
      <c r="D156" s="81"/>
      <c r="E156" s="81"/>
      <c r="F156" s="81"/>
      <c r="G156" s="74"/>
      <c r="H156" s="74"/>
    </row>
    <row r="157" spans="1:8" x14ac:dyDescent="0.3">
      <c r="A157" s="81"/>
      <c r="B157" s="81"/>
      <c r="C157" s="82"/>
      <c r="D157" s="81"/>
      <c r="E157" s="81"/>
      <c r="F157" s="81"/>
      <c r="G157" s="74"/>
      <c r="H157" s="74"/>
    </row>
    <row r="158" spans="1:8" x14ac:dyDescent="0.3">
      <c r="A158" s="81"/>
      <c r="B158" s="81"/>
      <c r="C158" s="77"/>
      <c r="D158" s="81"/>
      <c r="E158" s="81"/>
      <c r="F158" s="81"/>
      <c r="G158" s="74"/>
      <c r="H158" s="74"/>
    </row>
    <row r="159" spans="1:8" x14ac:dyDescent="0.3">
      <c r="A159" s="81"/>
      <c r="B159" s="81"/>
      <c r="C159" s="77"/>
      <c r="D159" s="81"/>
      <c r="E159" s="81"/>
      <c r="F159" s="81"/>
      <c r="G159" s="74"/>
      <c r="H159" s="74"/>
    </row>
    <row r="160" spans="1:8" x14ac:dyDescent="0.3">
      <c r="A160" s="81"/>
      <c r="B160" s="81"/>
      <c r="C160" s="77"/>
      <c r="D160" s="81"/>
      <c r="E160" s="81"/>
      <c r="F160" s="81"/>
      <c r="G160" s="74"/>
      <c r="H160" s="74"/>
    </row>
    <row r="161" spans="1:8" x14ac:dyDescent="0.3">
      <c r="A161" s="81"/>
      <c r="B161" s="81"/>
      <c r="C161" s="77"/>
      <c r="D161" s="81"/>
      <c r="E161" s="81"/>
      <c r="F161" s="81"/>
      <c r="G161" s="74"/>
      <c r="H161" s="74"/>
    </row>
    <row r="162" spans="1:8" x14ac:dyDescent="0.3">
      <c r="A162" s="81"/>
      <c r="B162" s="81"/>
      <c r="C162" s="77"/>
      <c r="D162" s="81"/>
      <c r="E162" s="81"/>
      <c r="F162" s="81"/>
      <c r="G162" s="74"/>
      <c r="H162" s="74"/>
    </row>
    <row r="163" spans="1:8" x14ac:dyDescent="0.3">
      <c r="A163" s="81"/>
      <c r="B163" s="81"/>
      <c r="C163" s="77"/>
      <c r="D163" s="81"/>
      <c r="E163" s="81"/>
      <c r="F163" s="81"/>
      <c r="G163" s="74"/>
      <c r="H163" s="74"/>
    </row>
    <row r="164" spans="1:8" x14ac:dyDescent="0.3">
      <c r="A164" s="81"/>
      <c r="B164" s="81"/>
      <c r="C164" s="77"/>
      <c r="D164" s="81"/>
      <c r="E164" s="81"/>
      <c r="F164" s="81"/>
      <c r="G164" s="74"/>
      <c r="H164" s="74"/>
    </row>
    <row r="165" spans="1:8" x14ac:dyDescent="0.3">
      <c r="A165" s="81"/>
      <c r="B165" s="81"/>
      <c r="C165" s="77"/>
      <c r="D165" s="81"/>
      <c r="E165" s="81"/>
      <c r="F165" s="81"/>
      <c r="G165" s="74"/>
      <c r="H165" s="74"/>
    </row>
    <row r="166" spans="1:8" x14ac:dyDescent="0.3">
      <c r="A166" s="81"/>
      <c r="B166" s="81"/>
      <c r="C166" s="77"/>
      <c r="D166" s="81"/>
      <c r="E166" s="81"/>
      <c r="F166" s="81"/>
      <c r="G166" s="74"/>
      <c r="H166" s="74"/>
    </row>
    <row r="167" spans="1:8" x14ac:dyDescent="0.3">
      <c r="A167" s="81"/>
      <c r="B167" s="81"/>
      <c r="C167" s="77"/>
      <c r="D167" s="81"/>
      <c r="E167" s="81"/>
      <c r="F167" s="81"/>
      <c r="G167" s="74"/>
      <c r="H167" s="74"/>
    </row>
    <row r="168" spans="1:8" x14ac:dyDescent="0.3">
      <c r="A168" s="81"/>
      <c r="B168" s="81"/>
      <c r="C168" s="77"/>
      <c r="D168" s="81"/>
      <c r="E168" s="81"/>
      <c r="F168" s="81"/>
      <c r="G168" s="74"/>
      <c r="H168" s="74"/>
    </row>
    <row r="169" spans="1:8" x14ac:dyDescent="0.3">
      <c r="A169" s="81"/>
      <c r="B169" s="81"/>
      <c r="C169" s="77"/>
      <c r="D169" s="81"/>
      <c r="E169" s="81"/>
      <c r="F169" s="81"/>
      <c r="G169" s="74"/>
      <c r="H169" s="74"/>
    </row>
    <row r="170" spans="1:8" x14ac:dyDescent="0.3">
      <c r="A170" s="81"/>
      <c r="B170" s="81"/>
      <c r="C170" s="77"/>
      <c r="D170" s="81"/>
      <c r="E170" s="81"/>
      <c r="F170" s="81"/>
      <c r="G170" s="74"/>
      <c r="H170" s="74"/>
    </row>
    <row r="171" spans="1:8" x14ac:dyDescent="0.3">
      <c r="A171" s="81"/>
      <c r="B171" s="81"/>
      <c r="C171" s="77"/>
      <c r="D171" s="81"/>
      <c r="E171" s="81"/>
      <c r="F171" s="81"/>
      <c r="G171" s="74"/>
      <c r="H171" s="74"/>
    </row>
    <row r="172" spans="1:8" x14ac:dyDescent="0.3">
      <c r="A172" s="81"/>
      <c r="B172" s="81"/>
      <c r="C172" s="77"/>
      <c r="D172" s="81"/>
      <c r="E172" s="81"/>
      <c r="F172" s="81"/>
      <c r="G172" s="74"/>
      <c r="H172" s="74"/>
    </row>
    <row r="173" spans="1:8" x14ac:dyDescent="0.3">
      <c r="A173" s="81"/>
      <c r="B173" s="81"/>
      <c r="C173" s="77"/>
      <c r="D173" s="81"/>
      <c r="E173" s="81"/>
      <c r="F173" s="81"/>
      <c r="G173" s="74"/>
      <c r="H173" s="74"/>
    </row>
    <row r="174" spans="1:8" x14ac:dyDescent="0.3">
      <c r="A174" s="81"/>
      <c r="B174" s="81"/>
      <c r="C174" s="77"/>
      <c r="D174" s="81"/>
      <c r="E174" s="81"/>
      <c r="F174" s="81"/>
      <c r="G174" s="74"/>
      <c r="H174" s="74"/>
    </row>
    <row r="175" spans="1:8" x14ac:dyDescent="0.3">
      <c r="A175" s="81"/>
      <c r="B175" s="81"/>
      <c r="C175" s="77"/>
      <c r="D175" s="81"/>
      <c r="E175" s="81"/>
      <c r="F175" s="81"/>
      <c r="G175" s="74"/>
      <c r="H175" s="74"/>
    </row>
    <row r="176" spans="1:8" x14ac:dyDescent="0.3">
      <c r="A176" s="81"/>
      <c r="B176" s="81"/>
      <c r="C176" s="77"/>
      <c r="D176" s="81"/>
      <c r="E176" s="81"/>
      <c r="F176" s="81"/>
      <c r="G176" s="74"/>
      <c r="H176" s="74"/>
    </row>
    <row r="177" spans="1:8" x14ac:dyDescent="0.3">
      <c r="A177" s="81"/>
      <c r="B177" s="81"/>
      <c r="C177" s="77"/>
      <c r="D177" s="81"/>
      <c r="E177" s="81"/>
      <c r="F177" s="81"/>
      <c r="G177" s="74"/>
      <c r="H177" s="74"/>
    </row>
    <row r="178" spans="1:8" x14ac:dyDescent="0.3">
      <c r="A178" s="81"/>
      <c r="B178" s="81"/>
      <c r="C178" s="77"/>
      <c r="D178" s="81"/>
      <c r="E178" s="81"/>
      <c r="F178" s="81"/>
      <c r="G178" s="74"/>
      <c r="H178" s="74"/>
    </row>
    <row r="179" spans="1:8" x14ac:dyDescent="0.3">
      <c r="A179" s="81"/>
      <c r="B179" s="81"/>
      <c r="C179" s="77"/>
      <c r="D179" s="81"/>
      <c r="E179" s="81"/>
      <c r="F179" s="81"/>
      <c r="G179" s="74"/>
      <c r="H179" s="74"/>
    </row>
    <row r="180" spans="1:8" x14ac:dyDescent="0.3">
      <c r="A180" s="81"/>
      <c r="B180" s="81"/>
      <c r="C180" s="77"/>
      <c r="D180" s="81"/>
      <c r="E180" s="81"/>
      <c r="F180" s="81"/>
      <c r="G180" s="74"/>
      <c r="H180" s="74"/>
    </row>
    <row r="181" spans="1:8" x14ac:dyDescent="0.3">
      <c r="A181" s="81"/>
      <c r="B181" s="81"/>
      <c r="C181" s="77"/>
      <c r="D181" s="81"/>
      <c r="E181" s="81"/>
      <c r="F181" s="81"/>
      <c r="G181" s="74"/>
      <c r="H181" s="74"/>
    </row>
    <row r="182" spans="1:8" x14ac:dyDescent="0.3">
      <c r="A182" s="81"/>
      <c r="B182" s="81"/>
      <c r="C182" s="77"/>
      <c r="D182" s="81"/>
      <c r="E182" s="81"/>
      <c r="F182" s="81"/>
      <c r="G182" s="74"/>
      <c r="H182" s="74"/>
    </row>
    <row r="183" spans="1:8" x14ac:dyDescent="0.3">
      <c r="A183" s="81"/>
      <c r="B183" s="81"/>
      <c r="C183" s="77"/>
      <c r="D183" s="81"/>
      <c r="E183" s="81"/>
      <c r="F183" s="81"/>
      <c r="G183" s="74"/>
      <c r="H183" s="74"/>
    </row>
    <row r="184" spans="1:8" x14ac:dyDescent="0.3">
      <c r="A184" s="81"/>
      <c r="B184" s="81"/>
      <c r="C184" s="77"/>
      <c r="D184" s="81"/>
      <c r="E184" s="81"/>
      <c r="F184" s="81"/>
      <c r="G184" s="74"/>
      <c r="H184" s="74"/>
    </row>
    <row r="185" spans="1:8" x14ac:dyDescent="0.3">
      <c r="A185" s="81"/>
      <c r="B185" s="81"/>
      <c r="C185" s="77"/>
      <c r="D185" s="81"/>
      <c r="E185" s="81"/>
      <c r="F185" s="81"/>
      <c r="G185" s="74"/>
      <c r="H185" s="74"/>
    </row>
    <row r="186" spans="1:8" x14ac:dyDescent="0.3">
      <c r="A186" s="81"/>
      <c r="B186" s="81"/>
      <c r="C186" s="77"/>
      <c r="D186" s="81"/>
      <c r="E186" s="81"/>
      <c r="F186" s="81"/>
      <c r="G186" s="74"/>
      <c r="H186" s="74"/>
    </row>
    <row r="187" spans="1:8" x14ac:dyDescent="0.3">
      <c r="A187" s="81"/>
      <c r="B187" s="81"/>
      <c r="C187" s="77"/>
      <c r="D187" s="81"/>
      <c r="E187" s="81"/>
      <c r="F187" s="81"/>
      <c r="G187" s="74"/>
      <c r="H187" s="74"/>
    </row>
    <row r="188" spans="1:8" x14ac:dyDescent="0.3">
      <c r="A188" s="81"/>
      <c r="B188" s="81"/>
      <c r="C188" s="77"/>
      <c r="D188" s="81"/>
      <c r="E188" s="81"/>
      <c r="F188" s="81"/>
      <c r="G188" s="74"/>
      <c r="H188" s="74"/>
    </row>
    <row r="189" spans="1:8" x14ac:dyDescent="0.3">
      <c r="A189" s="81"/>
      <c r="B189" s="81"/>
      <c r="C189" s="77"/>
      <c r="D189" s="81"/>
      <c r="E189" s="81"/>
      <c r="F189" s="81"/>
      <c r="G189" s="74"/>
      <c r="H189" s="74"/>
    </row>
    <row r="190" spans="1:8" x14ac:dyDescent="0.3">
      <c r="A190" s="81"/>
      <c r="B190" s="81"/>
      <c r="C190" s="77"/>
      <c r="D190" s="81"/>
      <c r="E190" s="81"/>
      <c r="F190" s="81"/>
      <c r="G190" s="74"/>
      <c r="H190" s="74"/>
    </row>
    <row r="191" spans="1:8" x14ac:dyDescent="0.3">
      <c r="A191" s="81"/>
      <c r="B191" s="81"/>
      <c r="C191" s="77"/>
      <c r="D191" s="81"/>
      <c r="E191" s="81"/>
      <c r="F191" s="81"/>
      <c r="G191" s="74"/>
      <c r="H191" s="74"/>
    </row>
    <row r="192" spans="1:8" x14ac:dyDescent="0.3">
      <c r="A192" s="81"/>
      <c r="B192" s="81"/>
      <c r="C192" s="77"/>
      <c r="D192" s="81"/>
      <c r="E192" s="81"/>
      <c r="F192" s="81"/>
      <c r="G192" s="74"/>
      <c r="H192" s="74"/>
    </row>
    <row r="193" spans="1:8" x14ac:dyDescent="0.3">
      <c r="A193" s="81"/>
      <c r="B193" s="81"/>
      <c r="C193" s="77"/>
      <c r="D193" s="81"/>
      <c r="E193" s="81"/>
      <c r="F193" s="81"/>
      <c r="G193" s="74"/>
      <c r="H193" s="74"/>
    </row>
    <row r="194" spans="1:8" x14ac:dyDescent="0.3">
      <c r="A194" s="81"/>
      <c r="B194" s="81"/>
      <c r="C194" s="77"/>
      <c r="D194" s="81"/>
      <c r="E194" s="81"/>
      <c r="F194" s="81"/>
      <c r="G194" s="74"/>
      <c r="H194" s="74"/>
    </row>
    <row r="195" spans="1:8" x14ac:dyDescent="0.3">
      <c r="A195" s="81"/>
      <c r="B195" s="81"/>
      <c r="C195" s="77"/>
      <c r="D195" s="81"/>
      <c r="E195" s="81"/>
      <c r="F195" s="81"/>
      <c r="G195" s="74"/>
      <c r="H195" s="74"/>
    </row>
    <row r="196" spans="1:8" x14ac:dyDescent="0.3">
      <c r="A196" s="81"/>
      <c r="B196" s="81"/>
      <c r="C196" s="77"/>
      <c r="D196" s="81"/>
      <c r="E196" s="81"/>
      <c r="F196" s="81"/>
      <c r="G196" s="74"/>
      <c r="H196" s="74"/>
    </row>
    <row r="197" spans="1:8" x14ac:dyDescent="0.3">
      <c r="A197" s="81"/>
      <c r="B197" s="81"/>
      <c r="C197" s="77"/>
      <c r="D197" s="81"/>
      <c r="E197" s="81"/>
      <c r="F197" s="81"/>
      <c r="G197" s="74"/>
      <c r="H197" s="74"/>
    </row>
    <row r="198" spans="1:8" x14ac:dyDescent="0.3">
      <c r="A198" s="81"/>
      <c r="B198" s="81"/>
      <c r="C198" s="77"/>
      <c r="D198" s="81"/>
      <c r="E198" s="81"/>
      <c r="F198" s="81"/>
      <c r="G198" s="74"/>
      <c r="H198" s="74"/>
    </row>
    <row r="199" spans="1:8" x14ac:dyDescent="0.3">
      <c r="A199" s="81"/>
      <c r="B199" s="81"/>
      <c r="C199" s="77"/>
      <c r="D199" s="81"/>
      <c r="E199" s="81"/>
      <c r="F199" s="81"/>
      <c r="G199" s="74"/>
      <c r="H199" s="74"/>
    </row>
    <row r="200" spans="1:8" x14ac:dyDescent="0.3">
      <c r="A200" s="81"/>
      <c r="B200" s="81"/>
      <c r="C200" s="77"/>
      <c r="D200" s="81"/>
      <c r="E200" s="81"/>
      <c r="F200" s="81"/>
      <c r="G200" s="74"/>
      <c r="H200" s="74"/>
    </row>
    <row r="201" spans="1:8" x14ac:dyDescent="0.3">
      <c r="A201" s="81"/>
      <c r="B201" s="81"/>
      <c r="C201" s="77"/>
      <c r="D201" s="81"/>
      <c r="E201" s="81"/>
      <c r="F201" s="81"/>
      <c r="G201" s="74"/>
      <c r="H201" s="74"/>
    </row>
    <row r="202" spans="1:8" x14ac:dyDescent="0.3">
      <c r="A202" s="81"/>
      <c r="B202" s="81"/>
      <c r="C202" s="77"/>
      <c r="D202" s="81"/>
      <c r="E202" s="81"/>
      <c r="F202" s="81"/>
      <c r="G202" s="74"/>
      <c r="H202" s="74"/>
    </row>
    <row r="203" spans="1:8" x14ac:dyDescent="0.3">
      <c r="B203" s="81"/>
      <c r="C203" s="77"/>
    </row>
  </sheetData>
  <mergeCells count="7">
    <mergeCell ref="A34:C34"/>
    <mergeCell ref="A2:F2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Стационар</vt:lpstr>
      <vt:lpstr>ВМП</vt:lpstr>
      <vt:lpstr>Свод</vt:lpstr>
      <vt:lpstr>Лист1</vt:lpstr>
      <vt:lpstr>ВМП!Заголовки_для_печати</vt:lpstr>
      <vt:lpstr>Стационар!Заголовки_для_печати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2021-10-04T14:49:03Z</cp:lastPrinted>
  <dcterms:created xsi:type="dcterms:W3CDTF">2014-01-23T06:45:26Z</dcterms:created>
  <dcterms:modified xsi:type="dcterms:W3CDTF">2021-10-04T14:49:06Z</dcterms:modified>
</cp:coreProperties>
</file>